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932"/>
  <workbookPr defaultThemeVersion="124226"/>
  <mc:AlternateContent xmlns:mc="http://schemas.openxmlformats.org/markup-compatibility/2006">
    <mc:Choice Requires="x15">
      <x15ac:absPath xmlns:x15ac="http://schemas.microsoft.com/office/spreadsheetml/2010/11/ac" url="U:\Бюджетный\Скалова ЕА\ОТКРЫТОСТЬ БЮДЖЕТНЫХ ДАННЫХ\ИНФОРМАЦИЯ ПО ОТКРЫТОСТИ\2026 г\К закону об исполнении\ДЛЯ РАЗМЕЩЕНИЯ\"/>
    </mc:Choice>
  </mc:AlternateContent>
  <xr:revisionPtr revIDLastSave="0" documentId="13_ncr:1_{BB37C35E-1026-4600-8E7C-C489F033199D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Изменения" sheetId="5" r:id="rId1"/>
  </sheets>
  <definedNames>
    <definedName name="_xlnm._FilterDatabase" localSheetId="0" hidden="1">Изменения!$A$25:$G$98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G107" i="5" l="1"/>
  <c r="E100" i="5"/>
  <c r="G103" i="5"/>
  <c r="F103" i="5"/>
  <c r="E103" i="5"/>
  <c r="D103" i="5"/>
  <c r="G100" i="5"/>
  <c r="F100" i="5"/>
  <c r="D100" i="5"/>
  <c r="F107" i="5"/>
  <c r="E107" i="5"/>
  <c r="D107" i="5"/>
  <c r="C107" i="5"/>
  <c r="C103" i="5"/>
  <c r="C100" i="5"/>
  <c r="G114" i="5" l="1"/>
  <c r="F114" i="5"/>
  <c r="E114" i="5"/>
  <c r="D114" i="5"/>
  <c r="C114" i="5"/>
  <c r="G108" i="5" l="1"/>
  <c r="F108" i="5"/>
  <c r="E108" i="5"/>
  <c r="D108" i="5"/>
  <c r="F113" i="5" l="1"/>
  <c r="E113" i="5"/>
  <c r="D113" i="5"/>
  <c r="C113" i="5"/>
  <c r="F112" i="5"/>
  <c r="E112" i="5"/>
  <c r="D112" i="5"/>
  <c r="C112" i="5"/>
  <c r="F111" i="5"/>
  <c r="E111" i="5"/>
  <c r="D111" i="5"/>
  <c r="C111" i="5"/>
  <c r="F110" i="5"/>
  <c r="E110" i="5"/>
  <c r="D110" i="5"/>
  <c r="C110" i="5"/>
  <c r="F109" i="5"/>
  <c r="E109" i="5"/>
  <c r="D109" i="5"/>
  <c r="C109" i="5"/>
  <c r="C108" i="5"/>
  <c r="F106" i="5"/>
  <c r="E106" i="5"/>
  <c r="D106" i="5"/>
  <c r="C106" i="5"/>
  <c r="F105" i="5"/>
  <c r="E105" i="5"/>
  <c r="D105" i="5"/>
  <c r="C105" i="5"/>
  <c r="F104" i="5"/>
  <c r="E104" i="5"/>
  <c r="D104" i="5"/>
  <c r="C104" i="5"/>
  <c r="F102" i="5"/>
  <c r="E102" i="5"/>
  <c r="D102" i="5"/>
  <c r="C102" i="5"/>
  <c r="F101" i="5"/>
  <c r="E101" i="5"/>
  <c r="D101" i="5"/>
  <c r="C101" i="5"/>
  <c r="G104" i="5"/>
  <c r="G101" i="5"/>
  <c r="G113" i="5" l="1"/>
  <c r="G112" i="5"/>
  <c r="G111" i="5"/>
  <c r="G110" i="5"/>
  <c r="G109" i="5"/>
  <c r="G106" i="5"/>
  <c r="G105" i="5"/>
  <c r="G102" i="5"/>
</calcChain>
</file>

<file path=xl/sharedStrings.xml><?xml version="1.0" encoding="utf-8"?>
<sst xmlns="http://schemas.openxmlformats.org/spreadsheetml/2006/main" count="195" uniqueCount="193">
  <si>
    <t>Наименование</t>
  </si>
  <si>
    <t>Код доходов</t>
  </si>
  <si>
    <t>БЕЗВОЗМЕЗДНЫЕ ПОСТУПЛЕНИЯ</t>
  </si>
  <si>
    <t>БЕЗВОЗМЕЗДНЫЕ ПОСТУПЛЕНИЯ ОТ ДРУГИХ БЮДЖЕТОВ БЮДЖЕТНОЙ СИСТЕМЫ РОССИЙСКОЙ ФЕДЕРАЦИИ</t>
  </si>
  <si>
    <t>Дотации бюджетам бюджетной системы Российской Федерации</t>
  </si>
  <si>
    <t>Субсидии бюджетам бюджетной системы Российской Федерации (межбюджетные субсидии)</t>
  </si>
  <si>
    <t>Субвенции бюджетам бюджетной системы Российской Федерации</t>
  </si>
  <si>
    <t>Иные межбюджетные трансферты</t>
  </si>
  <si>
    <t>Иные безвозмездные поступления</t>
  </si>
  <si>
    <t>X</t>
  </si>
  <si>
    <t>Доходы бюджета - всего</t>
  </si>
  <si>
    <t>2 00 00000 00 0000 000</t>
  </si>
  <si>
    <t>2 02 00000 00 0000 000</t>
  </si>
  <si>
    <t>2 02 1000 00 00000 150</t>
  </si>
  <si>
    <t>2 02 20000 00 0000 150</t>
  </si>
  <si>
    <t>2 02 30000 00 0000 150</t>
  </si>
  <si>
    <t>2 02 4000 00 00000 150</t>
  </si>
  <si>
    <t>0100</t>
  </si>
  <si>
    <t>0102</t>
  </si>
  <si>
    <t>0103</t>
  </si>
  <si>
    <t>0104</t>
  </si>
  <si>
    <t>0105</t>
  </si>
  <si>
    <t>0106</t>
  </si>
  <si>
    <t>0107</t>
  </si>
  <si>
    <t>0111</t>
  </si>
  <si>
    <t>0113</t>
  </si>
  <si>
    <t>0200</t>
  </si>
  <si>
    <t>0203</t>
  </si>
  <si>
    <t>0300</t>
  </si>
  <si>
    <t>0304</t>
  </si>
  <si>
    <t>0310</t>
  </si>
  <si>
    <t>0400</t>
  </si>
  <si>
    <t>0401</t>
  </si>
  <si>
    <t>0405</t>
  </si>
  <si>
    <t>0406</t>
  </si>
  <si>
    <t>0407</t>
  </si>
  <si>
    <t>0408</t>
  </si>
  <si>
    <t>0409</t>
  </si>
  <si>
    <t>0412</t>
  </si>
  <si>
    <t>0500</t>
  </si>
  <si>
    <t>0502</t>
  </si>
  <si>
    <t>0503</t>
  </si>
  <si>
    <t>0505</t>
  </si>
  <si>
    <t>0600</t>
  </si>
  <si>
    <t>0602</t>
  </si>
  <si>
    <t>0603</t>
  </si>
  <si>
    <t>0605</t>
  </si>
  <si>
    <t>0700</t>
  </si>
  <si>
    <t>0701</t>
  </si>
  <si>
    <t>0702</t>
  </si>
  <si>
    <t>0703</t>
  </si>
  <si>
    <t>0704</t>
  </si>
  <si>
    <t>0705</t>
  </si>
  <si>
    <t>0707</t>
  </si>
  <si>
    <t>0709</t>
  </si>
  <si>
    <t>0800</t>
  </si>
  <si>
    <t>0801</t>
  </si>
  <si>
    <t>0804</t>
  </si>
  <si>
    <t>0900</t>
  </si>
  <si>
    <t>0901</t>
  </si>
  <si>
    <t>0902</t>
  </si>
  <si>
    <t>0903</t>
  </si>
  <si>
    <t>0904</t>
  </si>
  <si>
    <t>0906</t>
  </si>
  <si>
    <t>0909</t>
  </si>
  <si>
    <t>Расходы бюджета - всего</t>
  </si>
  <si>
    <t>НАЛОГОВЫЕ И НЕНАЛОГОВЫЕ ДОХОДЫ</t>
  </si>
  <si>
    <t>Налог на прибыль организаций</t>
  </si>
  <si>
    <t>Налог на доходы физических лиц</t>
  </si>
  <si>
    <t>Акцизы по подакцизным товарам (продукции), производимым на территории Российской Федерации</t>
  </si>
  <si>
    <t>Налог, взимаемый в связи с применением упрощенной системы налогообложения</t>
  </si>
  <si>
    <t>Налог на имущество организаций</t>
  </si>
  <si>
    <t>Транспортный налог</t>
  </si>
  <si>
    <t>Налог на игорный бизнес</t>
  </si>
  <si>
    <t>Налог на добычу полезных ископаемых</t>
  </si>
  <si>
    <t>Сборы за пользование объектами животного мира и за пользование объектами водных биологических ресурсов</t>
  </si>
  <si>
    <t>Иные налоговые и неналоговые доходы</t>
  </si>
  <si>
    <t>Х</t>
  </si>
  <si>
    <t>1 00 00000 00 0000 000</t>
  </si>
  <si>
    <t>1 01 01000 00 0000 000</t>
  </si>
  <si>
    <t>1 01 02000 00 0000 000</t>
  </si>
  <si>
    <t>1 03 02000 00 0000 000</t>
  </si>
  <si>
    <t>1 05 01000 00 0000 000</t>
  </si>
  <si>
    <t>1 06 02000 00 0000 000</t>
  </si>
  <si>
    <t>1 07 01000 00 0000 000</t>
  </si>
  <si>
    <t>0110</t>
  </si>
  <si>
    <t>0402</t>
  </si>
  <si>
    <t>0410</t>
  </si>
  <si>
    <t>Налог на профессиональный доход</t>
  </si>
  <si>
    <t>1 05 06000 01 0000 110</t>
  </si>
  <si>
    <t>1403</t>
  </si>
  <si>
    <t>Сведения о внесенных изменениях в Закон Ивановской области 
от 20.12.2024 № 70-ОЗ "Об областном бюджете на 2025 год и на плановый период 2026 и 2027 годов" в части доходов и расходов областного бюджета на 2025 год</t>
  </si>
  <si>
    <t>Утверждено на 
2025 год (№ 70-ОЗ от 20.12.2024
 в первоначальной редакции), руб.</t>
  </si>
  <si>
    <t>Утверждено на 
2025 год (№ 70-ОЗ
 в редакции от 01.04.2025 № 13-ОЗ), руб.</t>
  </si>
  <si>
    <t>Утверждено на 
2025 год (№ 70-ОЗ 
в редакции от 30.06.2025 № 30-ОЗ), руб.</t>
  </si>
  <si>
    <t>0309</t>
  </si>
  <si>
    <t>1000</t>
  </si>
  <si>
    <t>1001</t>
  </si>
  <si>
    <t>1002</t>
  </si>
  <si>
    <t>1003</t>
  </si>
  <si>
    <t>1004</t>
  </si>
  <si>
    <t>1006</t>
  </si>
  <si>
    <t>1100</t>
  </si>
  <si>
    <t>1101</t>
  </si>
  <si>
    <t>1102</t>
  </si>
  <si>
    <t>1103</t>
  </si>
  <si>
    <t>1105</t>
  </si>
  <si>
    <t>1200</t>
  </si>
  <si>
    <t>1202</t>
  </si>
  <si>
    <t>1204</t>
  </si>
  <si>
    <t>1300</t>
  </si>
  <si>
    <t>1301</t>
  </si>
  <si>
    <t>1400</t>
  </si>
  <si>
    <t>1401</t>
  </si>
  <si>
    <t>1402</t>
  </si>
  <si>
    <t>ОБЩЕГОСУДАРСТВЕННЫЕ ВОПРОСЫ</t>
  </si>
  <si>
    <t>НАЦИОНАЛЬНАЯ ОБОРОНА</t>
  </si>
  <si>
    <t>НАЦИОНАЛЬНАЯ БЕЗОПАСНОСТЬ И ПРАВООХРАНИТЕЛЬНАЯ ДЕЯТЕЛЬНОСТЬ</t>
  </si>
  <si>
    <t>НАЦИОНАЛЬНАЯ ЭКОНОМИКА</t>
  </si>
  <si>
    <t>ЖИЛИЩНО-КОММУНАЛЬНОЕ ХОЗЯЙСТВО</t>
  </si>
  <si>
    <t>ОХРАНА ОКРУЖАЮЩЕЙ СРЕДЫ</t>
  </si>
  <si>
    <t>ОБРАЗОВАНИЕ</t>
  </si>
  <si>
    <t>КУЛЬТУРА, КИНЕМАТОГРАФИЯ</t>
  </si>
  <si>
    <t>ЗДРАВООХРАНЕНИЕ</t>
  </si>
  <si>
    <t>СОЦИАЛЬНАЯ ПОЛИТИКА</t>
  </si>
  <si>
    <t>ФИЗИЧЕСКАЯ КУЛЬТУРА И СПОРТ</t>
  </si>
  <si>
    <t>СРЕДСТВА МАССОВОЙ ИНФОРМАЦИИ</t>
  </si>
  <si>
    <t>ОБСЛУЖИВАНИЕ ГОСУДАРСТВЕННОГО (МУНИЦИПАЛЬНОГО) ДОЛГА</t>
  </si>
  <si>
    <t>МЕЖБЮДЖЕТНЫЕ ТРАНСФЕРТЫ ОБЩЕГО ХАРАКТЕРА БЮДЖЕТАМ БЮДЖЕТНОЙ СИСТЕМЫ РОССИЙСКОЙ ФЕДЕРАЦИИ</t>
  </si>
  <si>
    <t>Функционирование высшего должностного лица субъекта Российской Федерации и муниципального образования</t>
  </si>
  <si>
    <t>Функционирование законодательных (представительных) органов государственной власти и представительных органов муниципальных образований</t>
  </si>
  <si>
    <t>Функционирование Правительства Российской Федерации, высших исполнительных органов субъектов Российской Федерации, местных администраций</t>
  </si>
  <si>
    <t>Судебная система</t>
  </si>
  <si>
    <t>Обеспечение деятельности финансовых, налоговых и таможенных органов и органов финансового (финансово-бюджетного) надзора</t>
  </si>
  <si>
    <t>Обеспечение проведения выборов и референдумов</t>
  </si>
  <si>
    <t>Фундаментальные исследования</t>
  </si>
  <si>
    <t>Резервные фонды</t>
  </si>
  <si>
    <t>Другие общегосударственные вопросы</t>
  </si>
  <si>
    <t>Мобилизационная и вневойсковая подготовка</t>
  </si>
  <si>
    <t>Органы юстиции</t>
  </si>
  <si>
    <t>Гражданская оборона</t>
  </si>
  <si>
    <t>Защита населения и территории от чрезвычайных ситуаций природного и техногенного характера, пожарная безопасность</t>
  </si>
  <si>
    <t>Общеэкономические вопросы</t>
  </si>
  <si>
    <t>Топливно-энергетический комплекс</t>
  </si>
  <si>
    <t>Сельское хозяйство и рыболовство</t>
  </si>
  <si>
    <t>Водное хозяйство</t>
  </si>
  <si>
    <t>Лесное хозяйство</t>
  </si>
  <si>
    <t>Транспорт</t>
  </si>
  <si>
    <t>Дорожное хозяйство (дорожные фонды)</t>
  </si>
  <si>
    <t>Связь и информатика</t>
  </si>
  <si>
    <t>Другие вопросы в области национальной экономики</t>
  </si>
  <si>
    <t>Жилищное хозяйство</t>
  </si>
  <si>
    <t>Коммунальное хозяйство</t>
  </si>
  <si>
    <t>Благоустройство</t>
  </si>
  <si>
    <t>Другие вопросы в области жилищно-коммунального хозяйства</t>
  </si>
  <si>
    <t>Сбор, удаление отходов и очистка сточных вод</t>
  </si>
  <si>
    <t>Охрана объектов растительного и животного мира и среды их обитания</t>
  </si>
  <si>
    <t>Другие вопросы в области охраны окружающей среды</t>
  </si>
  <si>
    <t>Дошкольное образование</t>
  </si>
  <si>
    <t>Общее образование</t>
  </si>
  <si>
    <t>Дополнительное образование детей</t>
  </si>
  <si>
    <t>Среднее профессиональное образование</t>
  </si>
  <si>
    <t>Профессиональная подготовка, переподготовка и повышение квалификации</t>
  </si>
  <si>
    <t>Молодежная политика</t>
  </si>
  <si>
    <t>Другие вопросы в области образования</t>
  </si>
  <si>
    <t>Культура</t>
  </si>
  <si>
    <t>Другие вопросы в области культуры, кинематографии</t>
  </si>
  <si>
    <t>Стационарная медицинская помощь</t>
  </si>
  <si>
    <t>Амбулаторная помощь</t>
  </si>
  <si>
    <t>Медицинская помощь в дневных стационарах всех типов</t>
  </si>
  <si>
    <t>Скорая медицинская помощь</t>
  </si>
  <si>
    <t>Заготовка, переработка, хранение и обеспечение безопасности донорской крови и ее компонентов</t>
  </si>
  <si>
    <t>Другие вопросы в области здравоохранения</t>
  </si>
  <si>
    <t>Пенсионное обеспечение</t>
  </si>
  <si>
    <t>Социальное обслуживание населения</t>
  </si>
  <si>
    <t>Социальное обеспечение населения</t>
  </si>
  <si>
    <t>Охрана семьи и детства</t>
  </si>
  <si>
    <t>Другие вопросы в области социальной политики</t>
  </si>
  <si>
    <t>Физическая культура</t>
  </si>
  <si>
    <t>Массовый спорт</t>
  </si>
  <si>
    <t>Спорт высших достижений</t>
  </si>
  <si>
    <t>Другие вопросы в области физической культуры и спорта</t>
  </si>
  <si>
    <t>Периодическая печать и издательства</t>
  </si>
  <si>
    <t>Другие вопросы в области средств массовой информации</t>
  </si>
  <si>
    <t>Обслуживание государственного (муниципального) внутреннего долга</t>
  </si>
  <si>
    <t>Дотации на выравнивание бюджетной обеспеченности субъектов Российской Федерации и муниципальных образований</t>
  </si>
  <si>
    <t>Иные дотации</t>
  </si>
  <si>
    <t>Прочие межбюджетные трансферты общего характера</t>
  </si>
  <si>
    <t>Утверждено на 
2025 год (№ 70-ОЗ 
в редакции от 01.10.2025 № 40-ОЗ), руб.</t>
  </si>
  <si>
    <t>Утверждено на 
2025 год (№ 70-ОЗ 
в редакции от 19.12.2025 № 85-ОЗ), руб.</t>
  </si>
  <si>
    <t xml:space="preserve">1 06 04000 00 0000 000
</t>
  </si>
  <si>
    <t xml:space="preserve">1 06 05000 00 0000 000
</t>
  </si>
  <si>
    <t xml:space="preserve">1 07 04000 00 0000 000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</si>
</sst>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##\ ###\ ###\ ###\ ##0.00"/>
  </numFmts>
  <fonts count="27" x14ac:knownFonts="1">
    <font>
      <sz val="10"/>
      <name val="Arial Cyr"/>
      <charset val="204"/>
    </font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11"/>
      <color indexed="9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56"/>
      <name val="Cambria"/>
      <family val="2"/>
      <charset val="204"/>
    </font>
    <font>
      <sz val="11"/>
      <color indexed="60"/>
      <name val="Calibri"/>
      <family val="2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sz val="11"/>
      <color indexed="8"/>
      <name val="Calibri"/>
      <family val="2"/>
    </font>
    <font>
      <sz val="12"/>
      <name val="Times New Roman"/>
      <family val="1"/>
      <charset val="204"/>
    </font>
    <font>
      <sz val="10"/>
      <name val="Arial Cyr"/>
      <charset val="204"/>
    </font>
    <font>
      <b/>
      <sz val="12"/>
      <name val="Times New Roman"/>
      <family val="1"/>
      <charset val="204"/>
    </font>
    <font>
      <b/>
      <sz val="10"/>
      <color rgb="FF000000"/>
      <name val="Arial Cyr"/>
    </font>
    <font>
      <sz val="10"/>
      <color rgb="FF000000"/>
      <name val="Arial Cyr"/>
    </font>
    <font>
      <b/>
      <sz val="12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</fonts>
  <fills count="19">
    <fill>
      <patternFill patternType="none"/>
    </fill>
    <fill>
      <patternFill patternType="gray125"/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7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theme="0"/>
        <bgColor indexed="64"/>
      </patternFill>
    </fill>
    <fill>
      <patternFill patternType="solid">
        <fgColor rgb="FFFFFF99"/>
      </patternFill>
    </fill>
    <fill>
      <patternFill patternType="solid">
        <fgColor rgb="FFCCFFFF"/>
      </patternFill>
    </fill>
    <fill>
      <patternFill patternType="solid">
        <fgColor rgb="FFFFFFCC"/>
      </patternFill>
    </fill>
  </fills>
  <borders count="17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10">
    <xf numFmtId="0" fontId="0" fillId="0" borderId="0"/>
    <xf numFmtId="0" fontId="19" fillId="0" borderId="0"/>
    <xf numFmtId="0" fontId="3" fillId="7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10" borderId="0" applyNumberFormat="0" applyBorder="0" applyAlignment="0" applyProtection="0"/>
    <xf numFmtId="0" fontId="4" fillId="4" borderId="1" applyNumberFormat="0" applyAlignment="0" applyProtection="0"/>
    <xf numFmtId="0" fontId="5" fillId="11" borderId="2" applyNumberFormat="0" applyAlignment="0" applyProtection="0"/>
    <xf numFmtId="0" fontId="6" fillId="11" borderId="1" applyNumberFormat="0" applyAlignment="0" applyProtection="0"/>
    <xf numFmtId="0" fontId="7" fillId="0" borderId="3" applyNumberFormat="0" applyFill="0" applyAlignment="0" applyProtection="0"/>
    <xf numFmtId="0" fontId="8" fillId="0" borderId="4" applyNumberFormat="0" applyFill="0" applyAlignment="0" applyProtection="0"/>
    <xf numFmtId="0" fontId="9" fillId="0" borderId="5" applyNumberFormat="0" applyFill="0" applyAlignment="0" applyProtection="0"/>
    <xf numFmtId="0" fontId="9" fillId="0" borderId="0" applyNumberFormat="0" applyFill="0" applyBorder="0" applyAlignment="0" applyProtection="0"/>
    <xf numFmtId="0" fontId="10" fillId="0" borderId="6" applyNumberFormat="0" applyFill="0" applyAlignment="0" applyProtection="0"/>
    <xf numFmtId="0" fontId="11" fillId="12" borderId="7" applyNumberFormat="0" applyAlignment="0" applyProtection="0"/>
    <xf numFmtId="0" fontId="12" fillId="0" borderId="0" applyNumberFormat="0" applyFill="0" applyBorder="0" applyAlignment="0" applyProtection="0"/>
    <xf numFmtId="0" fontId="13" fillId="13" borderId="0" applyNumberFormat="0" applyBorder="0" applyAlignment="0" applyProtection="0"/>
    <xf numFmtId="0" fontId="14" fillId="2" borderId="0" applyNumberFormat="0" applyBorder="0" applyAlignment="0" applyProtection="0"/>
    <xf numFmtId="0" fontId="15" fillId="0" borderId="0" applyNumberFormat="0" applyFill="0" applyBorder="0" applyAlignment="0" applyProtection="0"/>
    <xf numFmtId="0" fontId="2" fillId="14" borderId="8" applyNumberFormat="0" applyFont="0" applyAlignment="0" applyProtection="0"/>
    <xf numFmtId="0" fontId="21" fillId="14" borderId="8" applyNumberFormat="0" applyFont="0" applyAlignment="0" applyProtection="0"/>
    <xf numFmtId="0" fontId="16" fillId="0" borderId="9" applyNumberFormat="0" applyFill="0" applyAlignment="0" applyProtection="0"/>
    <xf numFmtId="0" fontId="17" fillId="0" borderId="0" applyNumberFormat="0" applyFill="0" applyBorder="0" applyAlignment="0" applyProtection="0"/>
    <xf numFmtId="0" fontId="18" fillId="3" borderId="0" applyNumberFormat="0" applyBorder="0" applyAlignment="0" applyProtection="0"/>
    <xf numFmtId="0" fontId="23" fillId="0" borderId="13">
      <alignment vertical="top" wrapText="1"/>
    </xf>
    <xf numFmtId="1" fontId="24" fillId="0" borderId="13">
      <alignment horizontal="center" vertical="top" shrinkToFit="1"/>
    </xf>
    <xf numFmtId="4" fontId="23" fillId="16" borderId="13">
      <alignment horizontal="right" vertical="top" shrinkToFit="1"/>
    </xf>
    <xf numFmtId="0" fontId="23" fillId="0" borderId="15">
      <alignment horizontal="right"/>
    </xf>
    <xf numFmtId="0" fontId="24" fillId="0" borderId="0"/>
    <xf numFmtId="4" fontId="23" fillId="16" borderId="15">
      <alignment horizontal="right" vertical="top" shrinkToFit="1"/>
    </xf>
    <xf numFmtId="0" fontId="1" fillId="0" borderId="0"/>
    <xf numFmtId="0" fontId="2" fillId="0" borderId="0"/>
    <xf numFmtId="0" fontId="3" fillId="7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10" borderId="0" applyNumberFormat="0" applyBorder="0" applyAlignment="0" applyProtection="0"/>
    <xf numFmtId="0" fontId="4" fillId="4" borderId="1" applyNumberFormat="0" applyAlignment="0" applyProtection="0"/>
    <xf numFmtId="0" fontId="5" fillId="11" borderId="2" applyNumberFormat="0" applyAlignment="0" applyProtection="0"/>
    <xf numFmtId="0" fontId="6" fillId="11" borderId="1" applyNumberFormat="0" applyAlignment="0" applyProtection="0"/>
    <xf numFmtId="0" fontId="7" fillId="0" borderId="3" applyNumberFormat="0" applyFill="0" applyAlignment="0" applyProtection="0"/>
    <xf numFmtId="0" fontId="8" fillId="0" borderId="4" applyNumberFormat="0" applyFill="0" applyAlignment="0" applyProtection="0"/>
    <xf numFmtId="0" fontId="9" fillId="0" borderId="5" applyNumberFormat="0" applyFill="0" applyAlignment="0" applyProtection="0"/>
    <xf numFmtId="0" fontId="9" fillId="0" borderId="0" applyNumberFormat="0" applyFill="0" applyBorder="0" applyAlignment="0" applyProtection="0"/>
    <xf numFmtId="0" fontId="10" fillId="0" borderId="6" applyNumberFormat="0" applyFill="0" applyAlignment="0" applyProtection="0"/>
    <xf numFmtId="0" fontId="11" fillId="12" borderId="7" applyNumberFormat="0" applyAlignment="0" applyProtection="0"/>
    <xf numFmtId="0" fontId="12" fillId="0" borderId="0" applyNumberFormat="0" applyFill="0" applyBorder="0" applyAlignment="0" applyProtection="0"/>
    <xf numFmtId="0" fontId="13" fillId="13" borderId="0" applyNumberFormat="0" applyBorder="0" applyAlignment="0" applyProtection="0"/>
    <xf numFmtId="0" fontId="14" fillId="2" borderId="0" applyNumberFormat="0" applyBorder="0" applyAlignment="0" applyProtection="0"/>
    <xf numFmtId="0" fontId="15" fillId="0" borderId="0" applyNumberFormat="0" applyFill="0" applyBorder="0" applyAlignment="0" applyProtection="0"/>
    <xf numFmtId="0" fontId="2" fillId="14" borderId="8" applyNumberFormat="0" applyFont="0" applyAlignment="0" applyProtection="0"/>
    <xf numFmtId="0" fontId="16" fillId="0" borderId="9" applyNumberFormat="0" applyFill="0" applyAlignment="0" applyProtection="0"/>
    <xf numFmtId="0" fontId="17" fillId="0" borderId="0" applyNumberFormat="0" applyFill="0" applyBorder="0" applyAlignment="0" applyProtection="0"/>
    <xf numFmtId="0" fontId="18" fillId="3" borderId="0" applyNumberFormat="0" applyBorder="0" applyAlignment="0" applyProtection="0"/>
    <xf numFmtId="0" fontId="1" fillId="0" borderId="0"/>
    <xf numFmtId="0" fontId="2" fillId="0" borderId="0"/>
    <xf numFmtId="0" fontId="2" fillId="14" borderId="8" applyNumberFormat="0" applyFont="0" applyAlignment="0" applyProtection="0"/>
    <xf numFmtId="0" fontId="2" fillId="0" borderId="0"/>
    <xf numFmtId="0" fontId="2" fillId="14" borderId="8" applyNumberFormat="0" applyFont="0" applyAlignment="0" applyProtection="0"/>
    <xf numFmtId="0" fontId="1" fillId="0" borderId="0"/>
    <xf numFmtId="0" fontId="2" fillId="0" borderId="0"/>
    <xf numFmtId="0" fontId="2" fillId="14" borderId="8" applyNumberFormat="0" applyFont="0" applyAlignment="0" applyProtection="0"/>
    <xf numFmtId="0" fontId="2" fillId="14" borderId="8" applyNumberFormat="0" applyFont="0" applyAlignment="0" applyProtection="0"/>
    <xf numFmtId="0" fontId="2" fillId="0" borderId="0"/>
    <xf numFmtId="0" fontId="1" fillId="0" borderId="0"/>
    <xf numFmtId="0" fontId="2" fillId="14" borderId="8" applyNumberFormat="0" applyFont="0" applyAlignment="0" applyProtection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14" borderId="8" applyNumberFormat="0" applyFont="0" applyAlignment="0" applyProtection="0"/>
    <xf numFmtId="0" fontId="1" fillId="0" borderId="0"/>
    <xf numFmtId="0" fontId="2" fillId="14" borderId="8" applyNumberFormat="0" applyFont="0" applyAlignment="0" applyProtection="0"/>
    <xf numFmtId="0" fontId="1" fillId="0" borderId="0"/>
    <xf numFmtId="0" fontId="2" fillId="0" borderId="0"/>
    <xf numFmtId="0" fontId="2" fillId="14" borderId="8" applyNumberFormat="0" applyFont="0" applyAlignment="0" applyProtection="0"/>
    <xf numFmtId="0" fontId="2" fillId="14" borderId="8" applyNumberFormat="0" applyFont="0" applyAlignment="0" applyProtection="0"/>
    <xf numFmtId="0" fontId="2" fillId="14" borderId="8" applyNumberFormat="0" applyFont="0" applyAlignment="0" applyProtection="0"/>
    <xf numFmtId="0" fontId="2" fillId="14" borderId="8" applyNumberFormat="0" applyFont="0" applyAlignment="0" applyProtection="0"/>
    <xf numFmtId="0" fontId="2" fillId="14" borderId="8" applyNumberFormat="0" applyFont="0" applyAlignment="0" applyProtection="0"/>
    <xf numFmtId="0" fontId="2" fillId="14" borderId="8" applyNumberFormat="0" applyFont="0" applyAlignment="0" applyProtection="0"/>
    <xf numFmtId="0" fontId="2" fillId="14" borderId="8" applyNumberFormat="0" applyFont="0" applyAlignment="0" applyProtection="0"/>
    <xf numFmtId="0" fontId="2" fillId="14" borderId="8" applyNumberFormat="0" applyFont="0" applyAlignment="0" applyProtection="0"/>
    <xf numFmtId="0" fontId="2" fillId="14" borderId="8" applyNumberFormat="0" applyFont="0" applyAlignment="0" applyProtection="0"/>
    <xf numFmtId="0" fontId="2" fillId="14" borderId="8" applyNumberFormat="0" applyFont="0" applyAlignment="0" applyProtection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4" fontId="23" fillId="17" borderId="13">
      <alignment horizontal="right" vertical="top" shrinkToFit="1"/>
    </xf>
    <xf numFmtId="0" fontId="23" fillId="0" borderId="13">
      <alignment vertical="top" wrapText="1"/>
    </xf>
    <xf numFmtId="4" fontId="23" fillId="18" borderId="13">
      <alignment horizontal="right" vertical="top" shrinkToFit="1"/>
    </xf>
  </cellStyleXfs>
  <cellXfs count="68">
    <xf numFmtId="0" fontId="0" fillId="0" borderId="0" xfId="0"/>
    <xf numFmtId="4" fontId="20" fillId="0" borderId="10" xfId="0" applyNumberFormat="1" applyFont="1" applyBorder="1" applyAlignment="1">
      <alignment horizontal="right" vertical="top" wrapText="1"/>
    </xf>
    <xf numFmtId="0" fontId="22" fillId="15" borderId="0" xfId="0" applyNumberFormat="1" applyFont="1" applyFill="1" applyBorder="1" applyAlignment="1">
      <alignment horizontal="center" vertical="center"/>
    </xf>
    <xf numFmtId="0" fontId="22" fillId="15" borderId="11" xfId="0" applyNumberFormat="1" applyFont="1" applyFill="1" applyBorder="1" applyAlignment="1">
      <alignment horizontal="center" vertical="center"/>
    </xf>
    <xf numFmtId="0" fontId="20" fillId="0" borderId="0" xfId="0" applyFont="1"/>
    <xf numFmtId="0" fontId="22" fillId="15" borderId="10" xfId="0" applyFont="1" applyFill="1" applyBorder="1" applyAlignment="1">
      <alignment horizontal="left" vertical="top"/>
    </xf>
    <xf numFmtId="4" fontId="20" fillId="0" borderId="0" xfId="0" applyNumberFormat="1" applyFont="1"/>
    <xf numFmtId="0" fontId="20" fillId="0" borderId="0" xfId="0" applyFont="1" applyAlignment="1">
      <alignment vertical="center" wrapText="1"/>
    </xf>
    <xf numFmtId="0" fontId="25" fillId="15" borderId="10" xfId="0" applyFont="1" applyFill="1" applyBorder="1" applyAlignment="1">
      <alignment horizontal="left" vertical="top"/>
    </xf>
    <xf numFmtId="0" fontId="26" fillId="15" borderId="10" xfId="0" applyFont="1" applyFill="1" applyBorder="1" applyAlignment="1">
      <alignment horizontal="left" vertical="top"/>
    </xf>
    <xf numFmtId="0" fontId="26" fillId="15" borderId="12" xfId="0" applyFont="1" applyFill="1" applyBorder="1" applyAlignment="1">
      <alignment horizontal="center" vertical="top" wrapText="1"/>
    </xf>
    <xf numFmtId="0" fontId="22" fillId="0" borderId="12" xfId="0" applyFont="1" applyBorder="1" applyAlignment="1">
      <alignment horizontal="center" vertical="top"/>
    </xf>
    <xf numFmtId="2" fontId="20" fillId="0" borderId="0" xfId="0" applyNumberFormat="1" applyFont="1"/>
    <xf numFmtId="0" fontId="25" fillId="0" borderId="13" xfId="108" applyFont="1">
      <alignment vertical="top" wrapText="1"/>
    </xf>
    <xf numFmtId="1" fontId="25" fillId="0" borderId="15" xfId="29" applyNumberFormat="1" applyFont="1" applyFill="1" applyAlignment="1">
      <alignment horizontal="center" vertical="top" shrinkToFit="1"/>
    </xf>
    <xf numFmtId="0" fontId="20" fillId="0" borderId="0" xfId="0" applyFont="1" applyBorder="1"/>
    <xf numFmtId="0" fontId="26" fillId="0" borderId="13" xfId="108" applyFont="1">
      <alignment vertical="top" wrapText="1"/>
    </xf>
    <xf numFmtId="1" fontId="26" fillId="0" borderId="15" xfId="29" applyNumberFormat="1" applyFont="1" applyFill="1" applyAlignment="1">
      <alignment horizontal="center" vertical="top" shrinkToFit="1"/>
    </xf>
    <xf numFmtId="0" fontId="25" fillId="0" borderId="14" xfId="108" applyFont="1" applyBorder="1">
      <alignment vertical="top" wrapText="1"/>
    </xf>
    <xf numFmtId="1" fontId="25" fillId="0" borderId="10" xfId="29" applyNumberFormat="1" applyFont="1" applyFill="1" applyBorder="1" applyAlignment="1">
      <alignment horizontal="center" vertical="top" shrinkToFit="1"/>
    </xf>
    <xf numFmtId="1" fontId="26" fillId="0" borderId="0" xfId="29" applyNumberFormat="1" applyFont="1" applyFill="1" applyBorder="1" applyAlignment="1">
      <alignment horizontal="center" vertical="top" shrinkToFit="1"/>
    </xf>
    <xf numFmtId="1" fontId="26" fillId="0" borderId="10" xfId="29" applyNumberFormat="1" applyFont="1" applyFill="1" applyBorder="1" applyAlignment="1">
      <alignment horizontal="center" vertical="top" shrinkToFit="1"/>
    </xf>
    <xf numFmtId="0" fontId="20" fillId="0" borderId="0" xfId="0" applyFont="1" applyAlignment="1"/>
    <xf numFmtId="0" fontId="22" fillId="15" borderId="0" xfId="0" applyNumberFormat="1" applyFont="1" applyFill="1" applyBorder="1" applyAlignment="1">
      <alignment horizontal="center" vertical="top" wrapText="1"/>
    </xf>
    <xf numFmtId="0" fontId="22" fillId="15" borderId="11" xfId="0" applyFont="1" applyFill="1" applyBorder="1" applyAlignment="1">
      <alignment horizontal="center" vertical="top" wrapText="1"/>
    </xf>
    <xf numFmtId="0" fontId="22" fillId="15" borderId="10" xfId="0" applyFont="1" applyFill="1" applyBorder="1" applyAlignment="1">
      <alignment horizontal="center" vertical="top" wrapText="1"/>
    </xf>
    <xf numFmtId="4" fontId="22" fillId="15" borderId="10" xfId="0" applyNumberFormat="1" applyFont="1" applyFill="1" applyBorder="1" applyAlignment="1">
      <alignment horizontal="right" vertical="top" wrapText="1"/>
    </xf>
    <xf numFmtId="4" fontId="22" fillId="0" borderId="10" xfId="0" applyNumberFormat="1" applyFont="1" applyBorder="1" applyAlignment="1">
      <alignment vertical="top"/>
    </xf>
    <xf numFmtId="4" fontId="22" fillId="0" borderId="0" xfId="0" applyNumberFormat="1" applyFont="1" applyAlignment="1">
      <alignment horizontal="right" vertical="top" wrapText="1"/>
    </xf>
    <xf numFmtId="4" fontId="22" fillId="0" borderId="10" xfId="0" applyNumberFormat="1" applyFont="1" applyBorder="1" applyAlignment="1">
      <alignment horizontal="right" vertical="top" wrapText="1"/>
    </xf>
    <xf numFmtId="4" fontId="22" fillId="0" borderId="12" xfId="0" applyNumberFormat="1" applyFont="1" applyBorder="1" applyAlignment="1">
      <alignment horizontal="right" vertical="top" wrapText="1"/>
    </xf>
    <xf numFmtId="164" fontId="20" fillId="15" borderId="10" xfId="0" applyNumberFormat="1" applyFont="1" applyFill="1" applyBorder="1" applyAlignment="1">
      <alignment horizontal="right" vertical="top" wrapText="1"/>
    </xf>
    <xf numFmtId="4" fontId="20" fillId="0" borderId="12" xfId="0" applyNumberFormat="1" applyFont="1" applyBorder="1" applyAlignment="1">
      <alignment horizontal="right" vertical="top" wrapText="1"/>
    </xf>
    <xf numFmtId="4" fontId="22" fillId="15" borderId="10" xfId="0" applyNumberFormat="1" applyFont="1" applyFill="1" applyBorder="1" applyAlignment="1">
      <alignment horizontal="right" vertical="top"/>
    </xf>
    <xf numFmtId="4" fontId="25" fillId="0" borderId="13" xfId="107" applyFont="1" applyFill="1" applyAlignment="1">
      <alignment horizontal="right" vertical="top" shrinkToFit="1"/>
    </xf>
    <xf numFmtId="4" fontId="22" fillId="15" borderId="10" xfId="28" applyNumberFormat="1" applyFont="1" applyFill="1" applyBorder="1" applyAlignment="1" applyProtection="1">
      <alignment horizontal="right" vertical="top" shrinkToFit="1"/>
    </xf>
    <xf numFmtId="4" fontId="26" fillId="0" borderId="13" xfId="107" applyFont="1" applyFill="1" applyAlignment="1">
      <alignment horizontal="right" vertical="top" shrinkToFit="1"/>
    </xf>
    <xf numFmtId="4" fontId="20" fillId="15" borderId="10" xfId="28" applyNumberFormat="1" applyFont="1" applyFill="1" applyBorder="1" applyAlignment="1" applyProtection="1">
      <alignment horizontal="right" vertical="top" shrinkToFit="1"/>
    </xf>
    <xf numFmtId="4" fontId="20" fillId="0" borderId="10" xfId="0" applyNumberFormat="1" applyFont="1" applyFill="1" applyBorder="1" applyAlignment="1">
      <alignment horizontal="right" vertical="top" wrapText="1"/>
    </xf>
    <xf numFmtId="4" fontId="25" fillId="0" borderId="16" xfId="107" applyFont="1" applyFill="1" applyBorder="1" applyAlignment="1">
      <alignment horizontal="right" vertical="top" shrinkToFit="1"/>
    </xf>
    <xf numFmtId="4" fontId="20" fillId="0" borderId="10" xfId="0" applyNumberFormat="1" applyFont="1" applyBorder="1" applyAlignment="1">
      <alignment horizontal="right" vertical="top"/>
    </xf>
    <xf numFmtId="4" fontId="26" fillId="0" borderId="16" xfId="107" applyFont="1" applyFill="1" applyBorder="1" applyAlignment="1">
      <alignment horizontal="right" vertical="top" shrinkToFit="1"/>
    </xf>
    <xf numFmtId="0" fontId="20" fillId="0" borderId="0" xfId="0" applyFont="1" applyAlignment="1">
      <alignment vertical="top"/>
    </xf>
    <xf numFmtId="2" fontId="20" fillId="0" borderId="0" xfId="0" applyNumberFormat="1" applyFont="1" applyAlignment="1">
      <alignment vertical="top"/>
    </xf>
    <xf numFmtId="4" fontId="20" fillId="0" borderId="0" xfId="0" applyNumberFormat="1" applyFont="1" applyAlignment="1">
      <alignment vertical="top"/>
    </xf>
    <xf numFmtId="4" fontId="20" fillId="15" borderId="12" xfId="0" applyNumberFormat="1" applyFont="1" applyFill="1" applyBorder="1" applyAlignment="1">
      <alignment horizontal="right" vertical="top" wrapText="1"/>
    </xf>
    <xf numFmtId="4" fontId="20" fillId="15" borderId="10" xfId="0" applyNumberFormat="1" applyFont="1" applyFill="1" applyBorder="1" applyAlignment="1">
      <alignment horizontal="right" vertical="top" wrapText="1"/>
    </xf>
    <xf numFmtId="4" fontId="22" fillId="0" borderId="10" xfId="0" applyNumberFormat="1" applyFont="1" applyBorder="1" applyAlignment="1">
      <alignment vertical="top" wrapText="1"/>
    </xf>
    <xf numFmtId="4" fontId="22" fillId="0" borderId="10" xfId="71" applyNumberFormat="1" applyFont="1" applyBorder="1" applyAlignment="1">
      <alignment horizontal="right" vertical="top" wrapText="1"/>
    </xf>
    <xf numFmtId="4" fontId="20" fillId="15" borderId="10" xfId="0" applyNumberFormat="1" applyFont="1" applyFill="1" applyBorder="1" applyAlignment="1">
      <alignment horizontal="right" vertical="top"/>
    </xf>
    <xf numFmtId="4" fontId="20" fillId="0" borderId="10" xfId="71" applyNumberFormat="1" applyFont="1" applyBorder="1" applyAlignment="1">
      <alignment horizontal="right" vertical="top" wrapText="1"/>
    </xf>
    <xf numFmtId="4" fontId="20" fillId="0" borderId="10" xfId="0" applyNumberFormat="1" applyFont="1" applyBorder="1" applyAlignment="1">
      <alignment vertical="top" wrapText="1"/>
    </xf>
    <xf numFmtId="4" fontId="20" fillId="0" borderId="10" xfId="32" applyNumberFormat="1" applyFont="1" applyBorder="1" applyAlignment="1">
      <alignment vertical="top"/>
    </xf>
    <xf numFmtId="4" fontId="20" fillId="0" borderId="10" xfId="75" applyNumberFormat="1" applyFont="1" applyBorder="1" applyAlignment="1">
      <alignment horizontal="right" vertical="top"/>
    </xf>
    <xf numFmtId="0" fontId="22" fillId="15" borderId="10" xfId="0" applyNumberFormat="1" applyFont="1" applyFill="1" applyBorder="1" applyAlignment="1">
      <alignment horizontal="center" vertical="top" wrapText="1"/>
    </xf>
    <xf numFmtId="0" fontId="20" fillId="15" borderId="12" xfId="0" applyFont="1" applyFill="1" applyBorder="1" applyAlignment="1">
      <alignment horizontal="center" vertical="top"/>
    </xf>
    <xf numFmtId="0" fontId="20" fillId="15" borderId="12" xfId="0" applyFont="1" applyFill="1" applyBorder="1" applyAlignment="1">
      <alignment horizontal="center" vertical="top" wrapText="1"/>
    </xf>
    <xf numFmtId="0" fontId="20" fillId="15" borderId="10" xfId="0" applyFont="1" applyFill="1" applyBorder="1" applyAlignment="1">
      <alignment horizontal="center" vertical="top" wrapText="1"/>
    </xf>
    <xf numFmtId="3" fontId="25" fillId="15" borderId="12" xfId="0" applyNumberFormat="1" applyFont="1" applyFill="1" applyBorder="1" applyAlignment="1">
      <alignment horizontal="center" vertical="top" wrapText="1"/>
    </xf>
    <xf numFmtId="0" fontId="25" fillId="15" borderId="12" xfId="0" applyFont="1" applyFill="1" applyBorder="1" applyAlignment="1">
      <alignment horizontal="center" vertical="top" wrapText="1"/>
    </xf>
    <xf numFmtId="0" fontId="22" fillId="0" borderId="10" xfId="0" applyFont="1" applyBorder="1" applyAlignment="1">
      <alignment horizontal="justify" vertical="top" wrapText="1"/>
    </xf>
    <xf numFmtId="0" fontId="20" fillId="0" borderId="10" xfId="0" applyFont="1" applyBorder="1" applyAlignment="1">
      <alignment horizontal="justify" vertical="top" wrapText="1"/>
    </xf>
    <xf numFmtId="0" fontId="20" fillId="15" borderId="10" xfId="0" applyFont="1" applyFill="1" applyBorder="1" applyAlignment="1">
      <alignment horizontal="left" vertical="top" wrapText="1"/>
    </xf>
    <xf numFmtId="0" fontId="22" fillId="15" borderId="0" xfId="0" applyNumberFormat="1" applyFont="1" applyFill="1" applyBorder="1" applyAlignment="1">
      <alignment vertical="center" wrapText="1"/>
    </xf>
    <xf numFmtId="0" fontId="22" fillId="15" borderId="0" xfId="0" applyNumberFormat="1" applyFont="1" applyFill="1" applyBorder="1" applyAlignment="1">
      <alignment horizontal="center" vertical="center" wrapText="1"/>
    </xf>
    <xf numFmtId="4" fontId="20" fillId="15" borderId="12" xfId="0" applyNumberFormat="1" applyFont="1" applyFill="1" applyBorder="1" applyAlignment="1">
      <alignment horizontal="right" vertical="top"/>
    </xf>
    <xf numFmtId="4" fontId="22" fillId="15" borderId="0" xfId="0" applyNumberFormat="1" applyFont="1" applyFill="1" applyAlignment="1">
      <alignment vertical="top"/>
    </xf>
    <xf numFmtId="4" fontId="22" fillId="15" borderId="0" xfId="0" applyNumberFormat="1" applyFont="1" applyFill="1" applyAlignment="1">
      <alignment horizontal="right" vertical="top" wrapText="1"/>
    </xf>
  </cellXfs>
  <cellStyles count="110">
    <cellStyle name="Normal" xfId="1" xr:uid="{00000000-0005-0000-0000-000000000000}"/>
    <cellStyle name="xl23" xfId="30" xr:uid="{00000000-0005-0000-0000-000001000000}"/>
    <cellStyle name="xl25" xfId="29" xr:uid="{00000000-0005-0000-0000-000002000000}"/>
    <cellStyle name="xl26" xfId="31" xr:uid="{00000000-0005-0000-0000-000003000000}"/>
    <cellStyle name="xl28" xfId="109" xr:uid="{C27D29A8-D68B-453F-A102-2ABFE7662BE7}"/>
    <cellStyle name="xl31" xfId="26" xr:uid="{00000000-0005-0000-0000-000004000000}"/>
    <cellStyle name="xl33" xfId="27" xr:uid="{00000000-0005-0000-0000-000005000000}"/>
    <cellStyle name="xl35" xfId="28" xr:uid="{00000000-0005-0000-0000-000006000000}"/>
    <cellStyle name="xl37" xfId="108" xr:uid="{00000000-0005-0000-0000-000007000000}"/>
    <cellStyle name="xl38" xfId="107" xr:uid="{00000000-0005-0000-0000-000008000000}"/>
    <cellStyle name="Акцент1" xfId="2" builtinId="29" customBuiltin="1"/>
    <cellStyle name="Акцент1 2" xfId="34" xr:uid="{00000000-0005-0000-0000-00000A000000}"/>
    <cellStyle name="Акцент2" xfId="3" builtinId="33" customBuiltin="1"/>
    <cellStyle name="Акцент2 2" xfId="35" xr:uid="{00000000-0005-0000-0000-00000C000000}"/>
    <cellStyle name="Акцент3" xfId="4" builtinId="37" customBuiltin="1"/>
    <cellStyle name="Акцент3 2" xfId="36" xr:uid="{00000000-0005-0000-0000-00000E000000}"/>
    <cellStyle name="Акцент4" xfId="5" builtinId="41" customBuiltin="1"/>
    <cellStyle name="Акцент4 2" xfId="37" xr:uid="{00000000-0005-0000-0000-000010000000}"/>
    <cellStyle name="Акцент5" xfId="6" builtinId="45" customBuiltin="1"/>
    <cellStyle name="Акцент5 2" xfId="38" xr:uid="{00000000-0005-0000-0000-000012000000}"/>
    <cellStyle name="Акцент6" xfId="7" builtinId="49" customBuiltin="1"/>
    <cellStyle name="Акцент6 2" xfId="39" xr:uid="{00000000-0005-0000-0000-000014000000}"/>
    <cellStyle name="Ввод " xfId="8" builtinId="20" customBuiltin="1"/>
    <cellStyle name="Ввод  2" xfId="40" xr:uid="{00000000-0005-0000-0000-000016000000}"/>
    <cellStyle name="Вывод" xfId="9" builtinId="21" customBuiltin="1"/>
    <cellStyle name="Вывод 2" xfId="41" xr:uid="{00000000-0005-0000-0000-000018000000}"/>
    <cellStyle name="Вычисление" xfId="10" builtinId="22" customBuiltin="1"/>
    <cellStyle name="Вычисление 2" xfId="42" xr:uid="{00000000-0005-0000-0000-00001A000000}"/>
    <cellStyle name="Заголовок 1" xfId="11" builtinId="16" customBuiltin="1"/>
    <cellStyle name="Заголовок 1 2" xfId="43" xr:uid="{00000000-0005-0000-0000-00001C000000}"/>
    <cellStyle name="Заголовок 2" xfId="12" builtinId="17" customBuiltin="1"/>
    <cellStyle name="Заголовок 2 2" xfId="44" xr:uid="{00000000-0005-0000-0000-00001E000000}"/>
    <cellStyle name="Заголовок 3" xfId="13" builtinId="18" customBuiltin="1"/>
    <cellStyle name="Заголовок 3 2" xfId="45" xr:uid="{00000000-0005-0000-0000-000020000000}"/>
    <cellStyle name="Заголовок 4" xfId="14" builtinId="19" customBuiltin="1"/>
    <cellStyle name="Заголовок 4 2" xfId="46" xr:uid="{00000000-0005-0000-0000-000022000000}"/>
    <cellStyle name="Итог" xfId="15" builtinId="25" customBuiltin="1"/>
    <cellStyle name="Итог 2" xfId="47" xr:uid="{00000000-0005-0000-0000-000024000000}"/>
    <cellStyle name="Контрольная ячейка" xfId="16" builtinId="23" customBuiltin="1"/>
    <cellStyle name="Контрольная ячейка 2" xfId="48" xr:uid="{00000000-0005-0000-0000-000026000000}"/>
    <cellStyle name="Название" xfId="17" builtinId="15" customBuiltin="1"/>
    <cellStyle name="Название 2" xfId="49" xr:uid="{00000000-0005-0000-0000-000028000000}"/>
    <cellStyle name="Нейтральный" xfId="18" builtinId="28" customBuiltin="1"/>
    <cellStyle name="Нейтральный 2" xfId="50" xr:uid="{00000000-0005-0000-0000-00002A000000}"/>
    <cellStyle name="Обычный" xfId="0" builtinId="0"/>
    <cellStyle name="Обычный 10" xfId="77" xr:uid="{00000000-0005-0000-0000-00002C000000}"/>
    <cellStyle name="Обычный 11" xfId="90" xr:uid="{00000000-0005-0000-0000-00002D000000}"/>
    <cellStyle name="Обычный 12" xfId="92" xr:uid="{00000000-0005-0000-0000-00002E000000}"/>
    <cellStyle name="Обычный 13" xfId="94" xr:uid="{00000000-0005-0000-0000-00002F000000}"/>
    <cellStyle name="Обычный 14" xfId="96" xr:uid="{00000000-0005-0000-0000-000030000000}"/>
    <cellStyle name="Обычный 15" xfId="98" xr:uid="{00000000-0005-0000-0000-000031000000}"/>
    <cellStyle name="Обычный 16" xfId="100" xr:uid="{00000000-0005-0000-0000-000032000000}"/>
    <cellStyle name="Обычный 17" xfId="102" xr:uid="{00000000-0005-0000-0000-000033000000}"/>
    <cellStyle name="Обычный 18" xfId="104" xr:uid="{00000000-0005-0000-0000-000034000000}"/>
    <cellStyle name="Обычный 19" xfId="106" xr:uid="{00000000-0005-0000-0000-000035000000}"/>
    <cellStyle name="Обычный 2" xfId="32" xr:uid="{00000000-0005-0000-0000-000036000000}"/>
    <cellStyle name="Обычный 2 10" xfId="78" xr:uid="{00000000-0005-0000-0000-000037000000}"/>
    <cellStyle name="Обычный 2 11" xfId="89" xr:uid="{00000000-0005-0000-0000-000038000000}"/>
    <cellStyle name="Обычный 2 12" xfId="91" xr:uid="{00000000-0005-0000-0000-000039000000}"/>
    <cellStyle name="Обычный 2 13" xfId="93" xr:uid="{00000000-0005-0000-0000-00003A000000}"/>
    <cellStyle name="Обычный 2 14" xfId="95" xr:uid="{00000000-0005-0000-0000-00003B000000}"/>
    <cellStyle name="Обычный 2 15" xfId="97" xr:uid="{00000000-0005-0000-0000-00003C000000}"/>
    <cellStyle name="Обычный 2 16" xfId="99" xr:uid="{00000000-0005-0000-0000-00003D000000}"/>
    <cellStyle name="Обычный 2 17" xfId="101" xr:uid="{00000000-0005-0000-0000-00003E000000}"/>
    <cellStyle name="Обычный 2 18" xfId="103" xr:uid="{00000000-0005-0000-0000-00003F000000}"/>
    <cellStyle name="Обычный 2 19" xfId="105" xr:uid="{00000000-0005-0000-0000-000040000000}"/>
    <cellStyle name="Обычный 2 2" xfId="33" xr:uid="{00000000-0005-0000-0000-000041000000}"/>
    <cellStyle name="Обычный 2 3" xfId="58" xr:uid="{00000000-0005-0000-0000-000042000000}"/>
    <cellStyle name="Обычный 2 4" xfId="60" xr:uid="{00000000-0005-0000-0000-000043000000}"/>
    <cellStyle name="Обычный 2 5" xfId="66" xr:uid="{00000000-0005-0000-0000-000044000000}"/>
    <cellStyle name="Обычный 2 6" xfId="63" xr:uid="{00000000-0005-0000-0000-000045000000}"/>
    <cellStyle name="Обычный 2 7" xfId="69" xr:uid="{00000000-0005-0000-0000-000046000000}"/>
    <cellStyle name="Обычный 2 8" xfId="72" xr:uid="{00000000-0005-0000-0000-000047000000}"/>
    <cellStyle name="Обычный 2 9" xfId="73" xr:uid="{00000000-0005-0000-0000-000048000000}"/>
    <cellStyle name="Обычный 3" xfId="57" xr:uid="{00000000-0005-0000-0000-000049000000}"/>
    <cellStyle name="Обычный 5" xfId="67" xr:uid="{00000000-0005-0000-0000-00004A000000}"/>
    <cellStyle name="Обычный 6" xfId="62" xr:uid="{00000000-0005-0000-0000-00004B000000}"/>
    <cellStyle name="Обычный 7" xfId="70" xr:uid="{00000000-0005-0000-0000-00004C000000}"/>
    <cellStyle name="Обычный 8" xfId="71" xr:uid="{00000000-0005-0000-0000-00004D000000}"/>
    <cellStyle name="Обычный 9" xfId="75" xr:uid="{00000000-0005-0000-0000-00004E000000}"/>
    <cellStyle name="Плохой" xfId="19" builtinId="27" customBuiltin="1"/>
    <cellStyle name="Плохой 2" xfId="51" xr:uid="{00000000-0005-0000-0000-000050000000}"/>
    <cellStyle name="Пояснение" xfId="20" builtinId="53" customBuiltin="1"/>
    <cellStyle name="Пояснение 2" xfId="52" xr:uid="{00000000-0005-0000-0000-000052000000}"/>
    <cellStyle name="Примечание" xfId="21" builtinId="10" customBuiltin="1"/>
    <cellStyle name="Примечание 2" xfId="22" xr:uid="{00000000-0005-0000-0000-000054000000}"/>
    <cellStyle name="Примечание 2 10" xfId="88" xr:uid="{00000000-0005-0000-0000-000055000000}"/>
    <cellStyle name="Примечание 2 11" xfId="79" xr:uid="{00000000-0005-0000-0000-000056000000}"/>
    <cellStyle name="Примечание 2 12" xfId="87" xr:uid="{00000000-0005-0000-0000-000057000000}"/>
    <cellStyle name="Примечание 2 13" xfId="80" xr:uid="{00000000-0005-0000-0000-000058000000}"/>
    <cellStyle name="Примечание 2 14" xfId="86" xr:uid="{00000000-0005-0000-0000-000059000000}"/>
    <cellStyle name="Примечание 2 15" xfId="81" xr:uid="{00000000-0005-0000-0000-00005A000000}"/>
    <cellStyle name="Примечание 2 16" xfId="85" xr:uid="{00000000-0005-0000-0000-00005B000000}"/>
    <cellStyle name="Примечание 2 17" xfId="82" xr:uid="{00000000-0005-0000-0000-00005C000000}"/>
    <cellStyle name="Примечание 2 18" xfId="84" xr:uid="{00000000-0005-0000-0000-00005D000000}"/>
    <cellStyle name="Примечание 2 19" xfId="83" xr:uid="{00000000-0005-0000-0000-00005E000000}"/>
    <cellStyle name="Примечание 2 2" xfId="53" xr:uid="{00000000-0005-0000-0000-00005F000000}"/>
    <cellStyle name="Примечание 2 3" xfId="59" xr:uid="{00000000-0005-0000-0000-000060000000}"/>
    <cellStyle name="Примечание 2 4" xfId="65" xr:uid="{00000000-0005-0000-0000-000061000000}"/>
    <cellStyle name="Примечание 2 5" xfId="61" xr:uid="{00000000-0005-0000-0000-000062000000}"/>
    <cellStyle name="Примечание 2 6" xfId="68" xr:uid="{00000000-0005-0000-0000-000063000000}"/>
    <cellStyle name="Примечание 2 7" xfId="64" xr:uid="{00000000-0005-0000-0000-000064000000}"/>
    <cellStyle name="Примечание 2 8" xfId="74" xr:uid="{00000000-0005-0000-0000-000065000000}"/>
    <cellStyle name="Примечание 2 9" xfId="76" xr:uid="{00000000-0005-0000-0000-000066000000}"/>
    <cellStyle name="Связанная ячейка" xfId="23" builtinId="24" customBuiltin="1"/>
    <cellStyle name="Связанная ячейка 2" xfId="54" xr:uid="{00000000-0005-0000-0000-000068000000}"/>
    <cellStyle name="Текст предупреждения" xfId="24" builtinId="11" customBuiltin="1"/>
    <cellStyle name="Текст предупреждения 2" xfId="55" xr:uid="{00000000-0005-0000-0000-00006A000000}"/>
    <cellStyle name="Хороший" xfId="25" builtinId="26" customBuiltin="1"/>
    <cellStyle name="Хороший 2" xfId="56" xr:uid="{00000000-0005-0000-0000-00006C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14"/>
  <sheetViews>
    <sheetView tabSelected="1" zoomScale="80" zoomScaleNormal="80" workbookViewId="0">
      <pane xSplit="2" ySplit="4" topLeftCell="C5" activePane="bottomRight" state="frozen"/>
      <selection pane="topRight" activeCell="C1" sqref="C1"/>
      <selection pane="bottomLeft" activeCell="A6" sqref="A6"/>
      <selection pane="bottomRight" activeCell="L19" sqref="L19"/>
    </sheetView>
  </sheetViews>
  <sheetFormatPr defaultRowHeight="15.75" x14ac:dyDescent="0.25"/>
  <cols>
    <col min="1" max="1" width="44.5703125" style="22" customWidth="1"/>
    <col min="2" max="2" width="26.140625" style="42" customWidth="1"/>
    <col min="3" max="3" width="24.5703125" style="42" customWidth="1"/>
    <col min="4" max="7" width="23.140625" style="42" customWidth="1"/>
    <col min="8" max="8" width="17.28515625" style="4" customWidth="1"/>
    <col min="9" max="9" width="14.140625" style="4" customWidth="1"/>
    <col min="10" max="16384" width="9.140625" style="4"/>
  </cols>
  <sheetData>
    <row r="1" spans="1:8" x14ac:dyDescent="0.25">
      <c r="A1" s="63"/>
      <c r="B1" s="63"/>
      <c r="C1" s="63"/>
      <c r="D1" s="63"/>
      <c r="E1" s="63"/>
      <c r="F1" s="63"/>
      <c r="G1" s="63"/>
    </row>
    <row r="2" spans="1:8" ht="27" customHeight="1" x14ac:dyDescent="0.25">
      <c r="A2" s="64" t="s">
        <v>91</v>
      </c>
      <c r="B2" s="64"/>
      <c r="C2" s="64"/>
      <c r="D2" s="64"/>
      <c r="E2" s="64"/>
      <c r="F2" s="64"/>
      <c r="G2" s="64"/>
    </row>
    <row r="3" spans="1:8" x14ac:dyDescent="0.25">
      <c r="A3" s="2"/>
      <c r="B3" s="23"/>
      <c r="C3" s="23"/>
      <c r="D3" s="23"/>
      <c r="E3" s="23"/>
      <c r="F3" s="23"/>
      <c r="G3" s="23"/>
    </row>
    <row r="4" spans="1:8" ht="78.75" x14ac:dyDescent="0.25">
      <c r="A4" s="3" t="s">
        <v>0</v>
      </c>
      <c r="B4" s="54" t="s">
        <v>1</v>
      </c>
      <c r="C4" s="24" t="s">
        <v>92</v>
      </c>
      <c r="D4" s="24" t="s">
        <v>93</v>
      </c>
      <c r="E4" s="24" t="s">
        <v>94</v>
      </c>
      <c r="F4" s="25" t="s">
        <v>188</v>
      </c>
      <c r="G4" s="25" t="s">
        <v>189</v>
      </c>
    </row>
    <row r="5" spans="1:8" x14ac:dyDescent="0.25">
      <c r="A5" s="5" t="s">
        <v>10</v>
      </c>
      <c r="B5" s="11" t="s">
        <v>9</v>
      </c>
      <c r="C5" s="26">
        <v>74655745257.899994</v>
      </c>
      <c r="D5" s="27">
        <v>74673983859.139999</v>
      </c>
      <c r="E5" s="26">
        <v>76146985969.789993</v>
      </c>
      <c r="F5" s="28">
        <v>81723339974.210007</v>
      </c>
      <c r="G5" s="29">
        <v>81811727182.880005</v>
      </c>
      <c r="H5" s="6"/>
    </row>
    <row r="6" spans="1:8" ht="31.5" x14ac:dyDescent="0.25">
      <c r="A6" s="60" t="s">
        <v>66</v>
      </c>
      <c r="B6" s="55" t="s">
        <v>78</v>
      </c>
      <c r="C6" s="33">
        <v>49145159541.790001</v>
      </c>
      <c r="D6" s="33">
        <v>49163398143.029999</v>
      </c>
      <c r="E6" s="33">
        <v>50612743583.160004</v>
      </c>
      <c r="F6" s="47">
        <v>56165851787.580002</v>
      </c>
      <c r="G6" s="48">
        <v>56396598814.25</v>
      </c>
    </row>
    <row r="7" spans="1:8" x14ac:dyDescent="0.25">
      <c r="A7" s="61" t="s">
        <v>67</v>
      </c>
      <c r="B7" s="55" t="s">
        <v>79</v>
      </c>
      <c r="C7" s="49">
        <v>12211474800</v>
      </c>
      <c r="D7" s="49">
        <v>12211474800</v>
      </c>
      <c r="E7" s="49">
        <v>12211474800</v>
      </c>
      <c r="F7" s="49">
        <v>11969684610</v>
      </c>
      <c r="G7" s="50">
        <v>11969684610</v>
      </c>
    </row>
    <row r="8" spans="1:8" x14ac:dyDescent="0.25">
      <c r="A8" s="61" t="s">
        <v>68</v>
      </c>
      <c r="B8" s="55" t="s">
        <v>80</v>
      </c>
      <c r="C8" s="49">
        <v>14266373000</v>
      </c>
      <c r="D8" s="49">
        <v>14266373000</v>
      </c>
      <c r="E8" s="49">
        <v>14266373000</v>
      </c>
      <c r="F8" s="49">
        <v>16215164000</v>
      </c>
      <c r="G8" s="50">
        <v>16215164000</v>
      </c>
    </row>
    <row r="9" spans="1:8" ht="47.25" x14ac:dyDescent="0.25">
      <c r="A9" s="61" t="s">
        <v>69</v>
      </c>
      <c r="B9" s="55" t="s">
        <v>81</v>
      </c>
      <c r="C9" s="49">
        <v>7228826000</v>
      </c>
      <c r="D9" s="49">
        <v>7229121000</v>
      </c>
      <c r="E9" s="49">
        <v>7229121000</v>
      </c>
      <c r="F9" s="49">
        <v>7503900426.5</v>
      </c>
      <c r="G9" s="1">
        <v>7503900426.5</v>
      </c>
    </row>
    <row r="10" spans="1:8" ht="31.5" x14ac:dyDescent="0.25">
      <c r="A10" s="61" t="s">
        <v>70</v>
      </c>
      <c r="B10" s="55" t="s">
        <v>82</v>
      </c>
      <c r="C10" s="49">
        <v>8220136000</v>
      </c>
      <c r="D10" s="49">
        <v>8220136000</v>
      </c>
      <c r="E10" s="49">
        <v>8220136000</v>
      </c>
      <c r="F10" s="49">
        <v>8841445782.6900005</v>
      </c>
      <c r="G10" s="51">
        <v>8841445782.6900005</v>
      </c>
    </row>
    <row r="11" spans="1:8" x14ac:dyDescent="0.25">
      <c r="A11" s="61" t="s">
        <v>88</v>
      </c>
      <c r="B11" s="55" t="s">
        <v>89</v>
      </c>
      <c r="C11" s="49">
        <v>223760000</v>
      </c>
      <c r="D11" s="49">
        <v>223760000</v>
      </c>
      <c r="E11" s="49">
        <v>223760000</v>
      </c>
      <c r="F11" s="49">
        <v>327690000</v>
      </c>
      <c r="G11" s="1">
        <v>327690000</v>
      </c>
    </row>
    <row r="12" spans="1:8" x14ac:dyDescent="0.25">
      <c r="A12" s="61" t="s">
        <v>71</v>
      </c>
      <c r="B12" s="55" t="s">
        <v>83</v>
      </c>
      <c r="C12" s="49">
        <v>2350333000</v>
      </c>
      <c r="D12" s="49">
        <v>2350333000</v>
      </c>
      <c r="E12" s="49">
        <v>2350333000</v>
      </c>
      <c r="F12" s="49">
        <v>2364565000</v>
      </c>
      <c r="G12" s="50">
        <v>2364565000</v>
      </c>
    </row>
    <row r="13" spans="1:8" ht="20.25" customHeight="1" x14ac:dyDescent="0.25">
      <c r="A13" s="61" t="s">
        <v>72</v>
      </c>
      <c r="B13" s="56" t="s">
        <v>190</v>
      </c>
      <c r="C13" s="49">
        <v>887306000</v>
      </c>
      <c r="D13" s="49">
        <v>887306000</v>
      </c>
      <c r="E13" s="49">
        <v>887306000</v>
      </c>
      <c r="F13" s="49">
        <v>919131000</v>
      </c>
      <c r="G13" s="1">
        <v>919131000</v>
      </c>
    </row>
    <row r="14" spans="1:8" ht="24" customHeight="1" x14ac:dyDescent="0.25">
      <c r="A14" s="61" t="s">
        <v>73</v>
      </c>
      <c r="B14" s="56" t="s">
        <v>191</v>
      </c>
      <c r="C14" s="49">
        <v>840000</v>
      </c>
      <c r="D14" s="49">
        <v>840000</v>
      </c>
      <c r="E14" s="49">
        <v>840000</v>
      </c>
      <c r="F14" s="49">
        <v>840000</v>
      </c>
      <c r="G14" s="50">
        <v>840000</v>
      </c>
    </row>
    <row r="15" spans="1:8" x14ac:dyDescent="0.25">
      <c r="A15" s="61" t="s">
        <v>74</v>
      </c>
      <c r="B15" s="56" t="s">
        <v>84</v>
      </c>
      <c r="C15" s="49">
        <v>16000</v>
      </c>
      <c r="D15" s="49">
        <v>16000</v>
      </c>
      <c r="E15" s="49">
        <v>16000</v>
      </c>
      <c r="F15" s="49">
        <v>17000</v>
      </c>
      <c r="G15" s="50">
        <v>17000</v>
      </c>
    </row>
    <row r="16" spans="1:8" ht="47.25" x14ac:dyDescent="0.25">
      <c r="A16" s="61" t="s">
        <v>75</v>
      </c>
      <c r="B16" s="56" t="s">
        <v>192</v>
      </c>
      <c r="C16" s="49">
        <v>2232000</v>
      </c>
      <c r="D16" s="49">
        <v>2232000</v>
      </c>
      <c r="E16" s="49">
        <v>2232000</v>
      </c>
      <c r="F16" s="49">
        <v>2894000</v>
      </c>
      <c r="G16" s="50">
        <v>2894000</v>
      </c>
    </row>
    <row r="17" spans="1:8" x14ac:dyDescent="0.25">
      <c r="A17" s="62" t="s">
        <v>76</v>
      </c>
      <c r="B17" s="57" t="s">
        <v>77</v>
      </c>
      <c r="C17" s="49">
        <v>3753862741.7900009</v>
      </c>
      <c r="D17" s="49">
        <v>3771806343.0299988</v>
      </c>
      <c r="E17" s="49">
        <v>5221151783.1600037</v>
      </c>
      <c r="F17" s="52">
        <v>8020519968.3900013</v>
      </c>
      <c r="G17" s="53">
        <v>8251266995.0599995</v>
      </c>
      <c r="H17" s="7"/>
    </row>
    <row r="18" spans="1:8" x14ac:dyDescent="0.25">
      <c r="A18" s="8" t="s">
        <v>2</v>
      </c>
      <c r="B18" s="58" t="s">
        <v>11</v>
      </c>
      <c r="C18" s="26">
        <v>25510585716.110001</v>
      </c>
      <c r="D18" s="30">
        <v>25510585716.110001</v>
      </c>
      <c r="E18" s="30">
        <v>25534242386.630001</v>
      </c>
      <c r="F18" s="29">
        <v>25557488186.630001</v>
      </c>
      <c r="G18" s="29">
        <v>25415128368.630001</v>
      </c>
    </row>
    <row r="19" spans="1:8" x14ac:dyDescent="0.25">
      <c r="A19" s="8" t="s">
        <v>3</v>
      </c>
      <c r="B19" s="59" t="s">
        <v>12</v>
      </c>
      <c r="C19" s="26">
        <v>25510585716.110001</v>
      </c>
      <c r="D19" s="30">
        <v>25510585716.110001</v>
      </c>
      <c r="E19" s="30">
        <v>25400223416.110001</v>
      </c>
      <c r="F19" s="29">
        <v>25422969216.110001</v>
      </c>
      <c r="G19" s="29">
        <v>25280609398.110001</v>
      </c>
    </row>
    <row r="20" spans="1:8" x14ac:dyDescent="0.25">
      <c r="A20" s="9" t="s">
        <v>4</v>
      </c>
      <c r="B20" s="10" t="s">
        <v>13</v>
      </c>
      <c r="C20" s="31">
        <v>13749554300</v>
      </c>
      <c r="D20" s="32">
        <v>13749554300</v>
      </c>
      <c r="E20" s="32">
        <v>13749554300</v>
      </c>
      <c r="F20" s="1">
        <v>13749554300</v>
      </c>
      <c r="G20" s="1">
        <v>13749554300</v>
      </c>
    </row>
    <row r="21" spans="1:8" x14ac:dyDescent="0.25">
      <c r="A21" s="9" t="s">
        <v>5</v>
      </c>
      <c r="B21" s="10" t="s">
        <v>14</v>
      </c>
      <c r="C21" s="31">
        <v>9285557300</v>
      </c>
      <c r="D21" s="32">
        <v>9285557300</v>
      </c>
      <c r="E21" s="32">
        <v>9175195000</v>
      </c>
      <c r="F21" s="1">
        <v>9199013600</v>
      </c>
      <c r="G21" s="1">
        <v>9065448782</v>
      </c>
    </row>
    <row r="22" spans="1:8" x14ac:dyDescent="0.25">
      <c r="A22" s="9" t="s">
        <v>6</v>
      </c>
      <c r="B22" s="10" t="s">
        <v>15</v>
      </c>
      <c r="C22" s="31">
        <v>1704062100</v>
      </c>
      <c r="D22" s="32">
        <v>1704062100</v>
      </c>
      <c r="E22" s="32">
        <v>1704062100</v>
      </c>
      <c r="F22" s="1">
        <v>1702989300</v>
      </c>
      <c r="G22" s="1">
        <v>1702989300</v>
      </c>
    </row>
    <row r="23" spans="1:8" x14ac:dyDescent="0.25">
      <c r="A23" s="9" t="s">
        <v>7</v>
      </c>
      <c r="B23" s="10" t="s">
        <v>16</v>
      </c>
      <c r="C23" s="31">
        <v>771412016.11000001</v>
      </c>
      <c r="D23" s="32">
        <v>771412016.11000001</v>
      </c>
      <c r="E23" s="32">
        <v>771412016.11000001</v>
      </c>
      <c r="F23" s="1">
        <v>771412016.11000001</v>
      </c>
      <c r="G23" s="1">
        <v>762617016.11000001</v>
      </c>
    </row>
    <row r="24" spans="1:8" x14ac:dyDescent="0.25">
      <c r="A24" s="9" t="s">
        <v>8</v>
      </c>
      <c r="B24" s="11" t="s">
        <v>9</v>
      </c>
      <c r="C24" s="31">
        <v>0</v>
      </c>
      <c r="D24" s="65">
        <v>0</v>
      </c>
      <c r="E24" s="45">
        <v>134018970.52000046</v>
      </c>
      <c r="F24" s="46">
        <v>134518970.52000046</v>
      </c>
      <c r="G24" s="46">
        <v>134518970.52000046</v>
      </c>
      <c r="H24" s="12"/>
    </row>
    <row r="25" spans="1:8" x14ac:dyDescent="0.25">
      <c r="A25" s="8" t="s">
        <v>65</v>
      </c>
      <c r="B25" s="11" t="s">
        <v>9</v>
      </c>
      <c r="C25" s="33">
        <v>80731684319.630005</v>
      </c>
      <c r="D25" s="66">
        <v>86373625800</v>
      </c>
      <c r="E25" s="66">
        <v>88330782859.179993</v>
      </c>
      <c r="F25" s="67">
        <v>88178921716.080002</v>
      </c>
      <c r="G25" s="33">
        <v>86861865301.100006</v>
      </c>
    </row>
    <row r="26" spans="1:8" ht="19.5" customHeight="1" x14ac:dyDescent="0.25">
      <c r="A26" s="13" t="s">
        <v>115</v>
      </c>
      <c r="B26" s="14" t="s">
        <v>17</v>
      </c>
      <c r="C26" s="34">
        <v>3471788041.71</v>
      </c>
      <c r="D26" s="35">
        <v>5496453507.0299997</v>
      </c>
      <c r="E26" s="29">
        <v>6097513589.3500004</v>
      </c>
      <c r="F26" s="29">
        <v>7384551594.1300001</v>
      </c>
      <c r="G26" s="29">
        <v>7521067037.71</v>
      </c>
      <c r="H26" s="15"/>
    </row>
    <row r="27" spans="1:8" ht="63" x14ac:dyDescent="0.25">
      <c r="A27" s="16" t="s">
        <v>129</v>
      </c>
      <c r="B27" s="17" t="s">
        <v>18</v>
      </c>
      <c r="C27" s="36">
        <v>3787340.93</v>
      </c>
      <c r="D27" s="37">
        <v>3787340.93</v>
      </c>
      <c r="E27" s="1">
        <v>3787340.93</v>
      </c>
      <c r="F27" s="1">
        <v>3787340.93</v>
      </c>
      <c r="G27" s="1">
        <v>3787340.93</v>
      </c>
    </row>
    <row r="28" spans="1:8" ht="78.75" x14ac:dyDescent="0.25">
      <c r="A28" s="16" t="s">
        <v>130</v>
      </c>
      <c r="B28" s="17" t="s">
        <v>19</v>
      </c>
      <c r="C28" s="36">
        <v>257878368.12</v>
      </c>
      <c r="D28" s="37">
        <v>257878368.12</v>
      </c>
      <c r="E28" s="1">
        <v>257878368.12</v>
      </c>
      <c r="F28" s="1">
        <v>259244096.63</v>
      </c>
      <c r="G28" s="1">
        <v>259304096.63</v>
      </c>
    </row>
    <row r="29" spans="1:8" ht="78.75" x14ac:dyDescent="0.25">
      <c r="A29" s="16" t="s">
        <v>131</v>
      </c>
      <c r="B29" s="17" t="s">
        <v>20</v>
      </c>
      <c r="C29" s="36">
        <v>711129523.45000005</v>
      </c>
      <c r="D29" s="37">
        <v>726110814.74000001</v>
      </c>
      <c r="E29" s="1">
        <v>731060285.08000004</v>
      </c>
      <c r="F29" s="1">
        <v>733470868.60000002</v>
      </c>
      <c r="G29" s="1">
        <v>733274071.08000004</v>
      </c>
    </row>
    <row r="30" spans="1:8" x14ac:dyDescent="0.25">
      <c r="A30" s="16" t="s">
        <v>132</v>
      </c>
      <c r="B30" s="17" t="s">
        <v>21</v>
      </c>
      <c r="C30" s="36">
        <v>234758267.75</v>
      </c>
      <c r="D30" s="37">
        <v>234758267.75</v>
      </c>
      <c r="E30" s="1">
        <v>235746786.43000001</v>
      </c>
      <c r="F30" s="1">
        <v>235146786.43000001</v>
      </c>
      <c r="G30" s="1">
        <v>235149486.43000001</v>
      </c>
    </row>
    <row r="31" spans="1:8" ht="63" x14ac:dyDescent="0.25">
      <c r="A31" s="16" t="s">
        <v>133</v>
      </c>
      <c r="B31" s="17" t="s">
        <v>22</v>
      </c>
      <c r="C31" s="36">
        <v>218484763.63</v>
      </c>
      <c r="D31" s="37">
        <v>218484763.63</v>
      </c>
      <c r="E31" s="1">
        <v>219348913.97999999</v>
      </c>
      <c r="F31" s="1">
        <v>219348913.97999999</v>
      </c>
      <c r="G31" s="1">
        <v>219348913.97999999</v>
      </c>
    </row>
    <row r="32" spans="1:8" ht="31.5" x14ac:dyDescent="0.25">
      <c r="A32" s="16" t="s">
        <v>134</v>
      </c>
      <c r="B32" s="17" t="s">
        <v>23</v>
      </c>
      <c r="C32" s="36">
        <v>60881636.979999997</v>
      </c>
      <c r="D32" s="37">
        <v>60881636.979999997</v>
      </c>
      <c r="E32" s="1">
        <v>76793393.379999995</v>
      </c>
      <c r="F32" s="1">
        <v>76793393.379999995</v>
      </c>
      <c r="G32" s="1">
        <v>76635200.379999995</v>
      </c>
    </row>
    <row r="33" spans="1:7" x14ac:dyDescent="0.25">
      <c r="A33" s="16" t="s">
        <v>135</v>
      </c>
      <c r="B33" s="17" t="s">
        <v>85</v>
      </c>
      <c r="C33" s="36">
        <v>19500000</v>
      </c>
      <c r="D33" s="37">
        <v>31550177.82</v>
      </c>
      <c r="E33" s="1">
        <v>36661192.240000002</v>
      </c>
      <c r="F33" s="1">
        <v>31911192.239999998</v>
      </c>
      <c r="G33" s="1">
        <v>31911192.239999998</v>
      </c>
    </row>
    <row r="34" spans="1:7" x14ac:dyDescent="0.25">
      <c r="A34" s="16" t="s">
        <v>136</v>
      </c>
      <c r="B34" s="17" t="s">
        <v>24</v>
      </c>
      <c r="C34" s="36">
        <v>1000000000</v>
      </c>
      <c r="D34" s="37">
        <v>3000000000</v>
      </c>
      <c r="E34" s="1">
        <v>3500000000</v>
      </c>
      <c r="F34" s="1">
        <v>4800000000</v>
      </c>
      <c r="G34" s="1">
        <v>5000000000</v>
      </c>
    </row>
    <row r="35" spans="1:7" x14ac:dyDescent="0.25">
      <c r="A35" s="16" t="s">
        <v>137</v>
      </c>
      <c r="B35" s="17" t="s">
        <v>25</v>
      </c>
      <c r="C35" s="36">
        <v>965368140.85000002</v>
      </c>
      <c r="D35" s="37">
        <v>963002137.05999994</v>
      </c>
      <c r="E35" s="1">
        <v>1036237309.1900001</v>
      </c>
      <c r="F35" s="1">
        <v>1024849001.9400001</v>
      </c>
      <c r="G35" s="1">
        <v>961656736.03999996</v>
      </c>
    </row>
    <row r="36" spans="1:7" x14ac:dyDescent="0.25">
      <c r="A36" s="13" t="s">
        <v>116</v>
      </c>
      <c r="B36" s="14" t="s">
        <v>26</v>
      </c>
      <c r="C36" s="34">
        <v>29679900</v>
      </c>
      <c r="D36" s="35">
        <v>29679900</v>
      </c>
      <c r="E36" s="29">
        <v>29679900</v>
      </c>
      <c r="F36" s="29">
        <v>36392485</v>
      </c>
      <c r="G36" s="29">
        <v>36392485</v>
      </c>
    </row>
    <row r="37" spans="1:7" ht="31.5" x14ac:dyDescent="0.25">
      <c r="A37" s="16" t="s">
        <v>138</v>
      </c>
      <c r="B37" s="17" t="s">
        <v>27</v>
      </c>
      <c r="C37" s="36">
        <v>29679900</v>
      </c>
      <c r="D37" s="37">
        <v>29679900</v>
      </c>
      <c r="E37" s="1">
        <v>29679900</v>
      </c>
      <c r="F37" s="1">
        <v>36392485</v>
      </c>
      <c r="G37" s="1">
        <v>36392485</v>
      </c>
    </row>
    <row r="38" spans="1:7" ht="47.25" x14ac:dyDescent="0.25">
      <c r="A38" s="13" t="s">
        <v>117</v>
      </c>
      <c r="B38" s="14" t="s">
        <v>28</v>
      </c>
      <c r="C38" s="34">
        <v>773577881.91999996</v>
      </c>
      <c r="D38" s="35">
        <v>773577881.91999996</v>
      </c>
      <c r="E38" s="29">
        <v>811928179.97000003</v>
      </c>
      <c r="F38" s="29">
        <v>814310156.02999997</v>
      </c>
      <c r="G38" s="29">
        <v>812422103.98000002</v>
      </c>
    </row>
    <row r="39" spans="1:7" x14ac:dyDescent="0.25">
      <c r="A39" s="16" t="s">
        <v>139</v>
      </c>
      <c r="B39" s="17" t="s">
        <v>29</v>
      </c>
      <c r="C39" s="36">
        <v>88170930.480000004</v>
      </c>
      <c r="D39" s="37">
        <v>88170930.480000004</v>
      </c>
      <c r="E39" s="1">
        <v>88170930.480000004</v>
      </c>
      <c r="F39" s="1">
        <v>88859730.480000004</v>
      </c>
      <c r="G39" s="1">
        <v>88859730.480000004</v>
      </c>
    </row>
    <row r="40" spans="1:7" x14ac:dyDescent="0.25">
      <c r="A40" s="16" t="s">
        <v>140</v>
      </c>
      <c r="B40" s="17" t="s">
        <v>95</v>
      </c>
      <c r="C40" s="36">
        <v>39787624.82</v>
      </c>
      <c r="D40" s="37">
        <v>39787624.82</v>
      </c>
      <c r="E40" s="1">
        <v>39787624.82</v>
      </c>
      <c r="F40" s="1">
        <v>39787624.82</v>
      </c>
      <c r="G40" s="1">
        <v>37899572.770000003</v>
      </c>
    </row>
    <row r="41" spans="1:7" ht="63" x14ac:dyDescent="0.25">
      <c r="A41" s="16" t="s">
        <v>141</v>
      </c>
      <c r="B41" s="17" t="s">
        <v>30</v>
      </c>
      <c r="C41" s="36">
        <v>645619326.62</v>
      </c>
      <c r="D41" s="37">
        <v>645619326.62</v>
      </c>
      <c r="E41" s="1">
        <v>683969624.66999996</v>
      </c>
      <c r="F41" s="1">
        <v>685662800.73000002</v>
      </c>
      <c r="G41" s="1">
        <v>685662800.73000002</v>
      </c>
    </row>
    <row r="42" spans="1:7" x14ac:dyDescent="0.25">
      <c r="A42" s="13" t="s">
        <v>118</v>
      </c>
      <c r="B42" s="14" t="s">
        <v>31</v>
      </c>
      <c r="C42" s="34">
        <v>15740531340.27</v>
      </c>
      <c r="D42" s="35">
        <v>17364924787.720001</v>
      </c>
      <c r="E42" s="29">
        <v>17310631567.849998</v>
      </c>
      <c r="F42" s="29">
        <v>15390932905.540001</v>
      </c>
      <c r="G42" s="29">
        <v>14500220339</v>
      </c>
    </row>
    <row r="43" spans="1:7" x14ac:dyDescent="0.25">
      <c r="A43" s="16" t="s">
        <v>142</v>
      </c>
      <c r="B43" s="17" t="s">
        <v>32</v>
      </c>
      <c r="C43" s="36">
        <v>636335729.84000003</v>
      </c>
      <c r="D43" s="37">
        <v>638835729.84000003</v>
      </c>
      <c r="E43" s="1">
        <v>638999063.17999995</v>
      </c>
      <c r="F43" s="1">
        <v>641958336.78999996</v>
      </c>
      <c r="G43" s="1">
        <v>641958336.78999996</v>
      </c>
    </row>
    <row r="44" spans="1:7" x14ac:dyDescent="0.25">
      <c r="A44" s="16" t="s">
        <v>143</v>
      </c>
      <c r="B44" s="17" t="s">
        <v>86</v>
      </c>
      <c r="C44" s="36">
        <v>752152620.90999997</v>
      </c>
      <c r="D44" s="37">
        <v>752152620.90999997</v>
      </c>
      <c r="E44" s="1">
        <v>701875151.28999996</v>
      </c>
      <c r="F44" s="1">
        <v>701875151.28999996</v>
      </c>
      <c r="G44" s="1">
        <v>710915195.19000006</v>
      </c>
    </row>
    <row r="45" spans="1:7" x14ac:dyDescent="0.25">
      <c r="A45" s="16" t="s">
        <v>144</v>
      </c>
      <c r="B45" s="17" t="s">
        <v>33</v>
      </c>
      <c r="C45" s="36">
        <v>1211929720.29</v>
      </c>
      <c r="D45" s="37">
        <v>1213779526.5</v>
      </c>
      <c r="E45" s="1">
        <v>1219120074.98</v>
      </c>
      <c r="F45" s="1">
        <v>1223034418.25</v>
      </c>
      <c r="G45" s="1">
        <v>1214313718.25</v>
      </c>
    </row>
    <row r="46" spans="1:7" x14ac:dyDescent="0.25">
      <c r="A46" s="16" t="s">
        <v>145</v>
      </c>
      <c r="B46" s="17" t="s">
        <v>34</v>
      </c>
      <c r="C46" s="36">
        <v>70075324.439999998</v>
      </c>
      <c r="D46" s="37">
        <v>70075324.439999998</v>
      </c>
      <c r="E46" s="1">
        <v>68985451.709999993</v>
      </c>
      <c r="F46" s="1">
        <v>67729435.629999995</v>
      </c>
      <c r="G46" s="1">
        <v>65754921.719999999</v>
      </c>
    </row>
    <row r="47" spans="1:7" x14ac:dyDescent="0.25">
      <c r="A47" s="16" t="s">
        <v>146</v>
      </c>
      <c r="B47" s="17" t="s">
        <v>35</v>
      </c>
      <c r="C47" s="36">
        <v>270242775.13999999</v>
      </c>
      <c r="D47" s="37">
        <v>288623256.73000002</v>
      </c>
      <c r="E47" s="1">
        <v>296214237.68000001</v>
      </c>
      <c r="F47" s="1">
        <v>298075237.68000001</v>
      </c>
      <c r="G47" s="1">
        <v>298075237.68000001</v>
      </c>
    </row>
    <row r="48" spans="1:7" x14ac:dyDescent="0.25">
      <c r="A48" s="16" t="s">
        <v>147</v>
      </c>
      <c r="B48" s="17" t="s">
        <v>36</v>
      </c>
      <c r="C48" s="36">
        <v>628237731.84000003</v>
      </c>
      <c r="D48" s="37">
        <v>643331476.82000005</v>
      </c>
      <c r="E48" s="1">
        <v>664465653.02999997</v>
      </c>
      <c r="F48" s="1">
        <v>665155653.02999997</v>
      </c>
      <c r="G48" s="1">
        <v>665155653.02999997</v>
      </c>
    </row>
    <row r="49" spans="1:7" x14ac:dyDescent="0.25">
      <c r="A49" s="16" t="s">
        <v>148</v>
      </c>
      <c r="B49" s="17" t="s">
        <v>37</v>
      </c>
      <c r="C49" s="36">
        <v>9316153097.6000004</v>
      </c>
      <c r="D49" s="37">
        <v>10841377112.26</v>
      </c>
      <c r="E49" s="1">
        <v>10740209093.09</v>
      </c>
      <c r="F49" s="1">
        <v>10778810079.879999</v>
      </c>
      <c r="G49" s="1">
        <v>9887421174.9500008</v>
      </c>
    </row>
    <row r="50" spans="1:7" x14ac:dyDescent="0.25">
      <c r="A50" s="16" t="s">
        <v>149</v>
      </c>
      <c r="B50" s="17" t="s">
        <v>87</v>
      </c>
      <c r="C50" s="36">
        <v>89763874.299999997</v>
      </c>
      <c r="D50" s="37">
        <v>89763874.299999997</v>
      </c>
      <c r="E50" s="1">
        <v>95024976.969999999</v>
      </c>
      <c r="F50" s="1">
        <v>95024976.969999999</v>
      </c>
      <c r="G50" s="1">
        <v>95024976.969999999</v>
      </c>
    </row>
    <row r="51" spans="1:7" ht="31.5" x14ac:dyDescent="0.25">
      <c r="A51" s="16" t="s">
        <v>150</v>
      </c>
      <c r="B51" s="17" t="s">
        <v>38</v>
      </c>
      <c r="C51" s="36">
        <v>2765640465.9099998</v>
      </c>
      <c r="D51" s="37">
        <v>2826985865.9200001</v>
      </c>
      <c r="E51" s="1">
        <v>2885737865.9200001</v>
      </c>
      <c r="F51" s="1">
        <v>919269616.01999998</v>
      </c>
      <c r="G51" s="1">
        <v>921601124.41999996</v>
      </c>
    </row>
    <row r="52" spans="1:7" ht="31.5" x14ac:dyDescent="0.25">
      <c r="A52" s="13" t="s">
        <v>119</v>
      </c>
      <c r="B52" s="14" t="s">
        <v>39</v>
      </c>
      <c r="C52" s="34">
        <v>3869333330.4499998</v>
      </c>
      <c r="D52" s="35">
        <v>4052080319.1799998</v>
      </c>
      <c r="E52" s="29">
        <v>4292429340.5300002</v>
      </c>
      <c r="F52" s="29">
        <v>4298963041.1099997</v>
      </c>
      <c r="G52" s="29">
        <v>3961667894.4499998</v>
      </c>
    </row>
    <row r="53" spans="1:7" x14ac:dyDescent="0.25">
      <c r="A53" s="16" t="s">
        <v>151</v>
      </c>
      <c r="B53" s="17"/>
      <c r="C53" s="36"/>
      <c r="D53" s="37">
        <v>736558.53</v>
      </c>
      <c r="E53" s="38">
        <v>210584953.84999999</v>
      </c>
      <c r="F53" s="1">
        <v>238686202.96000001</v>
      </c>
      <c r="G53" s="1">
        <v>239506405.21000001</v>
      </c>
    </row>
    <row r="54" spans="1:7" x14ac:dyDescent="0.25">
      <c r="A54" s="16" t="s">
        <v>152</v>
      </c>
      <c r="B54" s="17" t="s">
        <v>40</v>
      </c>
      <c r="C54" s="36">
        <v>2693443757.6900001</v>
      </c>
      <c r="D54" s="37">
        <v>2650816684.8899999</v>
      </c>
      <c r="E54" s="1">
        <v>2681233574.9400001</v>
      </c>
      <c r="F54" s="1">
        <v>2649366613.6199999</v>
      </c>
      <c r="G54" s="1">
        <v>2322516730.96</v>
      </c>
    </row>
    <row r="55" spans="1:7" x14ac:dyDescent="0.25">
      <c r="A55" s="16" t="s">
        <v>153</v>
      </c>
      <c r="B55" s="17" t="s">
        <v>41</v>
      </c>
      <c r="C55" s="36">
        <v>549001534.51999998</v>
      </c>
      <c r="D55" s="37">
        <v>758639037.51999998</v>
      </c>
      <c r="E55" s="1">
        <v>794392924.91999996</v>
      </c>
      <c r="F55" s="1">
        <v>793318531.98000002</v>
      </c>
      <c r="G55" s="1">
        <v>784033460.63</v>
      </c>
    </row>
    <row r="56" spans="1:7" ht="31.5" x14ac:dyDescent="0.25">
      <c r="A56" s="16" t="s">
        <v>154</v>
      </c>
      <c r="B56" s="17" t="s">
        <v>42</v>
      </c>
      <c r="C56" s="36">
        <v>626888038.24000001</v>
      </c>
      <c r="D56" s="37">
        <v>641888038.24000001</v>
      </c>
      <c r="E56" s="1">
        <v>606217886.82000005</v>
      </c>
      <c r="F56" s="1">
        <v>617591692.54999995</v>
      </c>
      <c r="G56" s="1">
        <v>615611297.64999998</v>
      </c>
    </row>
    <row r="57" spans="1:7" x14ac:dyDescent="0.25">
      <c r="A57" s="13" t="s">
        <v>120</v>
      </c>
      <c r="B57" s="14" t="s">
        <v>43</v>
      </c>
      <c r="C57" s="34">
        <v>717910702.98000002</v>
      </c>
      <c r="D57" s="35">
        <v>770041455.36000001</v>
      </c>
      <c r="E57" s="29">
        <v>798177524.75</v>
      </c>
      <c r="F57" s="29">
        <v>795997096.26999998</v>
      </c>
      <c r="G57" s="29">
        <v>795997096.26999998</v>
      </c>
    </row>
    <row r="58" spans="1:7" ht="31.5" x14ac:dyDescent="0.25">
      <c r="A58" s="16" t="s">
        <v>155</v>
      </c>
      <c r="B58" s="17" t="s">
        <v>44</v>
      </c>
      <c r="C58" s="36">
        <v>691345920.13999999</v>
      </c>
      <c r="D58" s="37">
        <v>743476672.51999998</v>
      </c>
      <c r="E58" s="1">
        <v>770686202.51999998</v>
      </c>
      <c r="F58" s="1">
        <v>770303563.64999998</v>
      </c>
      <c r="G58" s="1">
        <v>770303563.64999998</v>
      </c>
    </row>
    <row r="59" spans="1:7" ht="31.5" x14ac:dyDescent="0.25">
      <c r="A59" s="16" t="s">
        <v>156</v>
      </c>
      <c r="B59" s="17" t="s">
        <v>45</v>
      </c>
      <c r="C59" s="36">
        <v>15642082.84</v>
      </c>
      <c r="D59" s="37">
        <v>15642082.84</v>
      </c>
      <c r="E59" s="1">
        <v>16568622.23</v>
      </c>
      <c r="F59" s="1">
        <v>14696732.619999999</v>
      </c>
      <c r="G59" s="1">
        <v>14696732.619999999</v>
      </c>
    </row>
    <row r="60" spans="1:7" ht="31.5" x14ac:dyDescent="0.25">
      <c r="A60" s="16" t="s">
        <v>157</v>
      </c>
      <c r="B60" s="17" t="s">
        <v>46</v>
      </c>
      <c r="C60" s="36">
        <v>10922700</v>
      </c>
      <c r="D60" s="37">
        <v>10922700</v>
      </c>
      <c r="E60" s="1">
        <v>10922700</v>
      </c>
      <c r="F60" s="1">
        <v>10996800</v>
      </c>
      <c r="G60" s="1">
        <v>10996800</v>
      </c>
    </row>
    <row r="61" spans="1:7" x14ac:dyDescent="0.25">
      <c r="A61" s="13" t="s">
        <v>121</v>
      </c>
      <c r="B61" s="14" t="s">
        <v>47</v>
      </c>
      <c r="C61" s="34">
        <v>18533827876.240002</v>
      </c>
      <c r="D61" s="35">
        <v>19575361265.689999</v>
      </c>
      <c r="E61" s="29">
        <v>20360508054.959999</v>
      </c>
      <c r="F61" s="29">
        <v>20659480425.459999</v>
      </c>
      <c r="G61" s="29">
        <v>20294264694.84</v>
      </c>
    </row>
    <row r="62" spans="1:7" x14ac:dyDescent="0.25">
      <c r="A62" s="16" t="s">
        <v>158</v>
      </c>
      <c r="B62" s="17" t="s">
        <v>48</v>
      </c>
      <c r="C62" s="36">
        <v>5058543142.9399996</v>
      </c>
      <c r="D62" s="37">
        <v>5064643142.9399996</v>
      </c>
      <c r="E62" s="1">
        <v>5064893142.9399996</v>
      </c>
      <c r="F62" s="1">
        <v>5165092796.0100002</v>
      </c>
      <c r="G62" s="1">
        <v>5041170219.0200005</v>
      </c>
    </row>
    <row r="63" spans="1:7" x14ac:dyDescent="0.25">
      <c r="A63" s="16" t="s">
        <v>159</v>
      </c>
      <c r="B63" s="17" t="s">
        <v>49</v>
      </c>
      <c r="C63" s="36">
        <v>10062784824.51</v>
      </c>
      <c r="D63" s="37">
        <v>10995346483.08</v>
      </c>
      <c r="E63" s="1">
        <v>11029778664.639999</v>
      </c>
      <c r="F63" s="1">
        <v>11169220683.52</v>
      </c>
      <c r="G63" s="1">
        <v>10965635751.48</v>
      </c>
    </row>
    <row r="64" spans="1:7" x14ac:dyDescent="0.25">
      <c r="A64" s="16" t="s">
        <v>160</v>
      </c>
      <c r="B64" s="17" t="s">
        <v>50</v>
      </c>
      <c r="C64" s="36">
        <v>154692127.12</v>
      </c>
      <c r="D64" s="37">
        <v>188289450.15000001</v>
      </c>
      <c r="E64" s="1">
        <v>188289450.15000001</v>
      </c>
      <c r="F64" s="1">
        <v>204601598.97999999</v>
      </c>
      <c r="G64" s="1">
        <v>204601598.97999999</v>
      </c>
    </row>
    <row r="65" spans="1:7" x14ac:dyDescent="0.25">
      <c r="A65" s="16" t="s">
        <v>161</v>
      </c>
      <c r="B65" s="17" t="s">
        <v>51</v>
      </c>
      <c r="C65" s="36">
        <v>2246664710.9299998</v>
      </c>
      <c r="D65" s="37">
        <v>2307452371.7199998</v>
      </c>
      <c r="E65" s="1">
        <v>2316045254.75</v>
      </c>
      <c r="F65" s="1">
        <v>2346700237.3899999</v>
      </c>
      <c r="G65" s="1">
        <v>2311528482.8800001</v>
      </c>
    </row>
    <row r="66" spans="1:7" ht="47.25" x14ac:dyDescent="0.25">
      <c r="A66" s="16" t="s">
        <v>162</v>
      </c>
      <c r="B66" s="17" t="s">
        <v>52</v>
      </c>
      <c r="C66" s="36">
        <v>104214078.42</v>
      </c>
      <c r="D66" s="37">
        <v>108880864.45</v>
      </c>
      <c r="E66" s="1">
        <v>108854764.45</v>
      </c>
      <c r="F66" s="1">
        <v>115587593.09</v>
      </c>
      <c r="G66" s="1">
        <v>115590093.09</v>
      </c>
    </row>
    <row r="67" spans="1:7" x14ac:dyDescent="0.25">
      <c r="A67" s="16" t="s">
        <v>163</v>
      </c>
      <c r="B67" s="17" t="s">
        <v>53</v>
      </c>
      <c r="C67" s="36">
        <v>52267398.869999997</v>
      </c>
      <c r="D67" s="37">
        <v>52267398.869999997</v>
      </c>
      <c r="E67" s="1">
        <v>52267398.869999997</v>
      </c>
      <c r="F67" s="1">
        <v>51195034.229999997</v>
      </c>
      <c r="G67" s="1">
        <v>51195034.229999997</v>
      </c>
    </row>
    <row r="68" spans="1:7" x14ac:dyDescent="0.25">
      <c r="A68" s="16" t="s">
        <v>164</v>
      </c>
      <c r="B68" s="17" t="s">
        <v>54</v>
      </c>
      <c r="C68" s="36">
        <v>854661593.45000005</v>
      </c>
      <c r="D68" s="37">
        <v>858481554.48000002</v>
      </c>
      <c r="E68" s="1">
        <v>1600379379.1600001</v>
      </c>
      <c r="F68" s="1">
        <v>1607082482.24</v>
      </c>
      <c r="G68" s="1">
        <v>1604543515.1600001</v>
      </c>
    </row>
    <row r="69" spans="1:7" x14ac:dyDescent="0.25">
      <c r="A69" s="13" t="s">
        <v>122</v>
      </c>
      <c r="B69" s="14" t="s">
        <v>55</v>
      </c>
      <c r="C69" s="34">
        <v>1386579187.6700001</v>
      </c>
      <c r="D69" s="35">
        <v>1563897632.25</v>
      </c>
      <c r="E69" s="29">
        <v>1594163692.25</v>
      </c>
      <c r="F69" s="29">
        <v>1594113892.25</v>
      </c>
      <c r="G69" s="29">
        <v>1616066292.25</v>
      </c>
    </row>
    <row r="70" spans="1:7" x14ac:dyDescent="0.25">
      <c r="A70" s="16" t="s">
        <v>165</v>
      </c>
      <c r="B70" s="17" t="s">
        <v>56</v>
      </c>
      <c r="C70" s="36">
        <v>1339279641.8699999</v>
      </c>
      <c r="D70" s="37">
        <v>1516598086.45</v>
      </c>
      <c r="E70" s="1">
        <v>1546864146.45</v>
      </c>
      <c r="F70" s="1">
        <v>1546797246.45</v>
      </c>
      <c r="G70" s="1">
        <v>1568749646.45</v>
      </c>
    </row>
    <row r="71" spans="1:7" ht="31.5" x14ac:dyDescent="0.25">
      <c r="A71" s="16" t="s">
        <v>166</v>
      </c>
      <c r="B71" s="17" t="s">
        <v>57</v>
      </c>
      <c r="C71" s="36">
        <v>47299545.799999997</v>
      </c>
      <c r="D71" s="37">
        <v>47299545.799999997</v>
      </c>
      <c r="E71" s="1">
        <v>47299545.799999997</v>
      </c>
      <c r="F71" s="1">
        <v>47316645.799999997</v>
      </c>
      <c r="G71" s="1">
        <v>47316645.799999997</v>
      </c>
    </row>
    <row r="72" spans="1:7" x14ac:dyDescent="0.25">
      <c r="A72" s="13" t="s">
        <v>123</v>
      </c>
      <c r="B72" s="14" t="s">
        <v>58</v>
      </c>
      <c r="C72" s="34">
        <v>9732389518.8999996</v>
      </c>
      <c r="D72" s="35">
        <v>10098731346.98</v>
      </c>
      <c r="E72" s="29">
        <v>10120975752</v>
      </c>
      <c r="F72" s="29">
        <v>10130607532.860001</v>
      </c>
      <c r="G72" s="29">
        <v>10171938757.809999</v>
      </c>
    </row>
    <row r="73" spans="1:7" x14ac:dyDescent="0.25">
      <c r="A73" s="16" t="s">
        <v>167</v>
      </c>
      <c r="B73" s="17" t="s">
        <v>59</v>
      </c>
      <c r="C73" s="36">
        <v>2728359439.3200002</v>
      </c>
      <c r="D73" s="37">
        <v>2792532812.6500001</v>
      </c>
      <c r="E73" s="1">
        <v>2797927778.04</v>
      </c>
      <c r="F73" s="1">
        <v>2781358152.3499999</v>
      </c>
      <c r="G73" s="1">
        <v>2795516623.6799998</v>
      </c>
    </row>
    <row r="74" spans="1:7" x14ac:dyDescent="0.25">
      <c r="A74" s="16" t="s">
        <v>168</v>
      </c>
      <c r="B74" s="17" t="s">
        <v>60</v>
      </c>
      <c r="C74" s="36">
        <v>5629989283</v>
      </c>
      <c r="D74" s="37">
        <v>5912839617</v>
      </c>
      <c r="E74" s="1">
        <v>6015845920.6999998</v>
      </c>
      <c r="F74" s="1">
        <v>6044451559.29</v>
      </c>
      <c r="G74" s="1">
        <v>6043057835.3500004</v>
      </c>
    </row>
    <row r="75" spans="1:7" ht="31.5" x14ac:dyDescent="0.25">
      <c r="A75" s="16" t="s">
        <v>169</v>
      </c>
      <c r="B75" s="17" t="s">
        <v>61</v>
      </c>
      <c r="C75" s="36">
        <v>101634729.81</v>
      </c>
      <c r="D75" s="37">
        <v>101634729.81</v>
      </c>
      <c r="E75" s="1">
        <v>101634729.81</v>
      </c>
      <c r="F75" s="1">
        <v>101634729.81</v>
      </c>
      <c r="G75" s="1">
        <v>103492093.73</v>
      </c>
    </row>
    <row r="76" spans="1:7" x14ac:dyDescent="0.25">
      <c r="A76" s="16" t="s">
        <v>170</v>
      </c>
      <c r="B76" s="17" t="s">
        <v>62</v>
      </c>
      <c r="C76" s="36">
        <v>106485891.37</v>
      </c>
      <c r="D76" s="37">
        <v>106485891.37</v>
      </c>
      <c r="E76" s="1">
        <v>106485891.37</v>
      </c>
      <c r="F76" s="1">
        <v>106485891.37</v>
      </c>
      <c r="G76" s="1">
        <v>106485891.37</v>
      </c>
    </row>
    <row r="77" spans="1:7" ht="47.25" x14ac:dyDescent="0.25">
      <c r="A77" s="16" t="s">
        <v>171</v>
      </c>
      <c r="B77" s="17" t="s">
        <v>63</v>
      </c>
      <c r="C77" s="36">
        <v>312376310.74000001</v>
      </c>
      <c r="D77" s="37">
        <v>312376310.74000001</v>
      </c>
      <c r="E77" s="1">
        <v>221719937.41</v>
      </c>
      <c r="F77" s="1">
        <v>221719937.41</v>
      </c>
      <c r="G77" s="1">
        <v>230190492.91</v>
      </c>
    </row>
    <row r="78" spans="1:7" ht="31.5" x14ac:dyDescent="0.25">
      <c r="A78" s="16" t="s">
        <v>172</v>
      </c>
      <c r="B78" s="17" t="s">
        <v>64</v>
      </c>
      <c r="C78" s="36">
        <v>853543864.65999997</v>
      </c>
      <c r="D78" s="37">
        <v>872861985.40999997</v>
      </c>
      <c r="E78" s="1">
        <v>877361494.66999996</v>
      </c>
      <c r="F78" s="1">
        <v>874957262.63</v>
      </c>
      <c r="G78" s="1">
        <v>893195820.76999998</v>
      </c>
    </row>
    <row r="79" spans="1:7" x14ac:dyDescent="0.25">
      <c r="A79" s="13" t="s">
        <v>124</v>
      </c>
      <c r="B79" s="14" t="s">
        <v>96</v>
      </c>
      <c r="C79" s="34">
        <v>16462293636.299999</v>
      </c>
      <c r="D79" s="35">
        <v>16574553402.110001</v>
      </c>
      <c r="E79" s="29">
        <v>16632621200.139999</v>
      </c>
      <c r="F79" s="29">
        <v>16612603641.34</v>
      </c>
      <c r="G79" s="29">
        <v>16612411384.690001</v>
      </c>
    </row>
    <row r="80" spans="1:7" x14ac:dyDescent="0.25">
      <c r="A80" s="16" t="s">
        <v>173</v>
      </c>
      <c r="B80" s="17" t="s">
        <v>97</v>
      </c>
      <c r="C80" s="36">
        <v>91737008.890000001</v>
      </c>
      <c r="D80" s="37">
        <v>129339760.22</v>
      </c>
      <c r="E80" s="1">
        <v>129756879.40000001</v>
      </c>
      <c r="F80" s="1">
        <v>130139002.12</v>
      </c>
      <c r="G80" s="1">
        <v>129449560.91</v>
      </c>
    </row>
    <row r="81" spans="1:7" x14ac:dyDescent="0.25">
      <c r="A81" s="16" t="s">
        <v>174</v>
      </c>
      <c r="B81" s="17" t="s">
        <v>98</v>
      </c>
      <c r="C81" s="36">
        <v>2846083023.4899998</v>
      </c>
      <c r="D81" s="37">
        <v>2854512219.1700001</v>
      </c>
      <c r="E81" s="1">
        <v>2854441528.48</v>
      </c>
      <c r="F81" s="1">
        <v>2855584917.77</v>
      </c>
      <c r="G81" s="1">
        <v>2920494605.1100001</v>
      </c>
    </row>
    <row r="82" spans="1:7" x14ac:dyDescent="0.25">
      <c r="A82" s="16" t="s">
        <v>175</v>
      </c>
      <c r="B82" s="17" t="s">
        <v>99</v>
      </c>
      <c r="C82" s="36">
        <v>10416967404.15</v>
      </c>
      <c r="D82" s="37">
        <v>10445529176.110001</v>
      </c>
      <c r="E82" s="1">
        <v>10494256886.83</v>
      </c>
      <c r="F82" s="1">
        <v>10465451377.049999</v>
      </c>
      <c r="G82" s="1">
        <v>10435776960.77</v>
      </c>
    </row>
    <row r="83" spans="1:7" x14ac:dyDescent="0.25">
      <c r="A83" s="16" t="s">
        <v>176</v>
      </c>
      <c r="B83" s="17" t="s">
        <v>100</v>
      </c>
      <c r="C83" s="36">
        <v>2355762625.1500001</v>
      </c>
      <c r="D83" s="37">
        <v>2389062625.1500001</v>
      </c>
      <c r="E83" s="1">
        <v>2388645505.9699998</v>
      </c>
      <c r="F83" s="1">
        <v>2387058355.0900002</v>
      </c>
      <c r="G83" s="1">
        <v>2362929508.27</v>
      </c>
    </row>
    <row r="84" spans="1:7" ht="31.5" x14ac:dyDescent="0.25">
      <c r="A84" s="16" t="s">
        <v>177</v>
      </c>
      <c r="B84" s="17" t="s">
        <v>101</v>
      </c>
      <c r="C84" s="36">
        <v>751743574.62</v>
      </c>
      <c r="D84" s="37">
        <v>756109621.46000004</v>
      </c>
      <c r="E84" s="1">
        <v>765520399.46000004</v>
      </c>
      <c r="F84" s="1">
        <v>774369989.30999994</v>
      </c>
      <c r="G84" s="1">
        <v>763760749.63</v>
      </c>
    </row>
    <row r="85" spans="1:7" x14ac:dyDescent="0.25">
      <c r="A85" s="16" t="s">
        <v>125</v>
      </c>
      <c r="B85" s="17" t="s">
        <v>102</v>
      </c>
      <c r="C85" s="36">
        <v>1352297840.46</v>
      </c>
      <c r="D85" s="37">
        <v>1407620939.03</v>
      </c>
      <c r="E85" s="1">
        <v>1445000324.48</v>
      </c>
      <c r="F85" s="1">
        <v>1511817181.9400001</v>
      </c>
      <c r="G85" s="1">
        <v>1506957077.8399999</v>
      </c>
    </row>
    <row r="86" spans="1:7" x14ac:dyDescent="0.25">
      <c r="A86" s="16" t="s">
        <v>178</v>
      </c>
      <c r="B86" s="17" t="s">
        <v>103</v>
      </c>
      <c r="C86" s="36">
        <v>176254603.47</v>
      </c>
      <c r="D86" s="37">
        <v>176254603.47</v>
      </c>
      <c r="E86" s="1">
        <v>176254603.47</v>
      </c>
      <c r="F86" s="1">
        <v>176254603.47</v>
      </c>
      <c r="G86" s="1">
        <v>176454603.47</v>
      </c>
    </row>
    <row r="87" spans="1:7" x14ac:dyDescent="0.25">
      <c r="A87" s="16" t="s">
        <v>179</v>
      </c>
      <c r="B87" s="17" t="s">
        <v>104</v>
      </c>
      <c r="C87" s="36">
        <v>727352418.49000001</v>
      </c>
      <c r="D87" s="37">
        <v>752700044.95000005</v>
      </c>
      <c r="E87" s="1">
        <v>772155557.76999998</v>
      </c>
      <c r="F87" s="1">
        <v>773030557.76999998</v>
      </c>
      <c r="G87" s="1">
        <v>768170453.66999996</v>
      </c>
    </row>
    <row r="88" spans="1:7" x14ac:dyDescent="0.25">
      <c r="A88" s="16" t="s">
        <v>180</v>
      </c>
      <c r="B88" s="17" t="s">
        <v>105</v>
      </c>
      <c r="C88" s="36">
        <v>430371185.56999999</v>
      </c>
      <c r="D88" s="37">
        <v>460371185.56999999</v>
      </c>
      <c r="E88" s="1">
        <v>477240475.19999999</v>
      </c>
      <c r="F88" s="1">
        <v>543182332.65999997</v>
      </c>
      <c r="G88" s="1">
        <v>542982332.65999997</v>
      </c>
    </row>
    <row r="89" spans="1:7" ht="31.5" x14ac:dyDescent="0.25">
      <c r="A89" s="16" t="s">
        <v>181</v>
      </c>
      <c r="B89" s="17" t="s">
        <v>106</v>
      </c>
      <c r="C89" s="36">
        <v>18319632.93</v>
      </c>
      <c r="D89" s="37">
        <v>18295105.039999999</v>
      </c>
      <c r="E89" s="1">
        <v>19349688.039999999</v>
      </c>
      <c r="F89" s="1">
        <v>19349688.039999999</v>
      </c>
      <c r="G89" s="1">
        <v>19349688.039999999</v>
      </c>
    </row>
    <row r="90" spans="1:7" ht="18" customHeight="1" x14ac:dyDescent="0.25">
      <c r="A90" s="13" t="s">
        <v>126</v>
      </c>
      <c r="B90" s="14" t="s">
        <v>107</v>
      </c>
      <c r="C90" s="34">
        <v>185934197.15000001</v>
      </c>
      <c r="D90" s="35">
        <v>191162497.15000001</v>
      </c>
      <c r="E90" s="29">
        <v>191262497.15000001</v>
      </c>
      <c r="F90" s="29">
        <v>203634245.63</v>
      </c>
      <c r="G90" s="29">
        <v>203634245.63</v>
      </c>
    </row>
    <row r="91" spans="1:7" x14ac:dyDescent="0.25">
      <c r="A91" s="16" t="s">
        <v>182</v>
      </c>
      <c r="B91" s="17" t="s">
        <v>108</v>
      </c>
      <c r="C91" s="36">
        <v>145350612.74000001</v>
      </c>
      <c r="D91" s="37">
        <v>150578912.74000001</v>
      </c>
      <c r="E91" s="1">
        <v>150578912.74000001</v>
      </c>
      <c r="F91" s="1">
        <v>162572913.22</v>
      </c>
      <c r="G91" s="1">
        <v>162572913.22</v>
      </c>
    </row>
    <row r="92" spans="1:7" ht="31.5" x14ac:dyDescent="0.25">
      <c r="A92" s="16" t="s">
        <v>183</v>
      </c>
      <c r="B92" s="17" t="s">
        <v>109</v>
      </c>
      <c r="C92" s="36">
        <v>40583584.409999996</v>
      </c>
      <c r="D92" s="37">
        <v>40583584.409999996</v>
      </c>
      <c r="E92" s="1">
        <v>40683584.409999996</v>
      </c>
      <c r="F92" s="1">
        <v>41061332.409999996</v>
      </c>
      <c r="G92" s="1">
        <v>41061332.409999996</v>
      </c>
    </row>
    <row r="93" spans="1:7" ht="47.25" x14ac:dyDescent="0.25">
      <c r="A93" s="13" t="s">
        <v>127</v>
      </c>
      <c r="B93" s="14" t="s">
        <v>110</v>
      </c>
      <c r="C93" s="34">
        <v>136341847.25999999</v>
      </c>
      <c r="D93" s="35">
        <v>136341847.25999999</v>
      </c>
      <c r="E93" s="29">
        <v>106692217.43000001</v>
      </c>
      <c r="F93" s="29">
        <v>106692217.43000001</v>
      </c>
      <c r="G93" s="29">
        <v>64373900.640000001</v>
      </c>
    </row>
    <row r="94" spans="1:7" ht="31.5" x14ac:dyDescent="0.25">
      <c r="A94" s="16" t="s">
        <v>184</v>
      </c>
      <c r="B94" s="17" t="s">
        <v>111</v>
      </c>
      <c r="C94" s="36">
        <v>136341847.25999999</v>
      </c>
      <c r="D94" s="37">
        <v>136341847.25999999</v>
      </c>
      <c r="E94" s="1">
        <v>106692217.43000001</v>
      </c>
      <c r="F94" s="1">
        <v>106692217.43000001</v>
      </c>
      <c r="G94" s="1">
        <v>64373900.640000001</v>
      </c>
    </row>
    <row r="95" spans="1:7" ht="63" x14ac:dyDescent="0.25">
      <c r="A95" s="18" t="s">
        <v>128</v>
      </c>
      <c r="B95" s="19" t="s">
        <v>112</v>
      </c>
      <c r="C95" s="39">
        <v>8339199018.3199997</v>
      </c>
      <c r="D95" s="35">
        <v>8339199018.3199997</v>
      </c>
      <c r="E95" s="29">
        <v>8539199018.3199997</v>
      </c>
      <c r="F95" s="29">
        <v>8638825301.0900002</v>
      </c>
      <c r="G95" s="29">
        <v>8764451990.9899998</v>
      </c>
    </row>
    <row r="96" spans="1:7" ht="53.25" customHeight="1" x14ac:dyDescent="0.25">
      <c r="A96" s="16" t="s">
        <v>185</v>
      </c>
      <c r="B96" s="20" t="s">
        <v>113</v>
      </c>
      <c r="C96" s="36">
        <v>4833199900</v>
      </c>
      <c r="D96" s="37">
        <v>4833199900</v>
      </c>
      <c r="E96" s="1">
        <v>4833199900</v>
      </c>
      <c r="F96" s="40">
        <v>4833199900</v>
      </c>
      <c r="G96" s="40">
        <v>4833199900</v>
      </c>
    </row>
    <row r="97" spans="1:7" x14ac:dyDescent="0.25">
      <c r="A97" s="16" t="s">
        <v>186</v>
      </c>
      <c r="B97" s="17" t="s">
        <v>114</v>
      </c>
      <c r="C97" s="36">
        <v>3505599118.3200002</v>
      </c>
      <c r="D97" s="37">
        <v>3505599118.3200002</v>
      </c>
      <c r="E97" s="1">
        <v>3705599118.3200002</v>
      </c>
      <c r="F97" s="38">
        <v>3805225401.0900002</v>
      </c>
      <c r="G97" s="38">
        <v>3931252090.9899998</v>
      </c>
    </row>
    <row r="98" spans="1:7" ht="31.5" x14ac:dyDescent="0.25">
      <c r="A98" s="16" t="s">
        <v>187</v>
      </c>
      <c r="B98" s="21" t="s">
        <v>90</v>
      </c>
      <c r="C98" s="41">
        <v>400000</v>
      </c>
      <c r="D98" s="40">
        <v>400000</v>
      </c>
      <c r="E98" s="38">
        <v>400000</v>
      </c>
      <c r="F98" s="40">
        <v>400000</v>
      </c>
      <c r="G98" s="40">
        <v>0</v>
      </c>
    </row>
    <row r="99" spans="1:7" x14ac:dyDescent="0.25">
      <c r="D99" s="43"/>
      <c r="F99" s="43"/>
      <c r="G99" s="43"/>
    </row>
    <row r="100" spans="1:7" x14ac:dyDescent="0.25">
      <c r="C100" s="43">
        <f>C25-C26-C36-C38-C42-C52-C57-C61-C69-C72-C79-C85-C90-C93-C95</f>
        <v>0</v>
      </c>
      <c r="D100" s="43">
        <f t="shared" ref="D100:G100" si="0">D25-D26-D36-D38-D42-D52-D57-D61-D69-D72-D79-D85-D90-D93-D95</f>
        <v>0</v>
      </c>
      <c r="E100" s="43">
        <f t="shared" si="0"/>
        <v>-9.5367431640625E-6</v>
      </c>
      <c r="F100" s="43">
        <f t="shared" si="0"/>
        <v>0</v>
      </c>
      <c r="G100" s="43">
        <f t="shared" si="0"/>
        <v>0</v>
      </c>
    </row>
    <row r="101" spans="1:7" x14ac:dyDescent="0.25">
      <c r="C101" s="43">
        <f>C26-C27-C28-C29-C30-C31-C32-C33-C34-C35</f>
        <v>0</v>
      </c>
      <c r="D101" s="43">
        <f>D26-D27-D28-D29-D30-D31-D32-D33-D34-D35</f>
        <v>0</v>
      </c>
      <c r="E101" s="43">
        <f>E26-E27-E28-E29-E30-E31-E32-E33-E34-E35</f>
        <v>0</v>
      </c>
      <c r="F101" s="43">
        <f>F26-F27-F28-F29-F30-F31-F32-F33-F34-F35</f>
        <v>0</v>
      </c>
      <c r="G101" s="43">
        <f>G26-G27-G28-G29-G30-G31-G32-G33-G34-G35</f>
        <v>0</v>
      </c>
    </row>
    <row r="102" spans="1:7" x14ac:dyDescent="0.25">
      <c r="C102" s="43">
        <f>C36-C37</f>
        <v>0</v>
      </c>
      <c r="D102" s="43">
        <f>D36-D37</f>
        <v>0</v>
      </c>
      <c r="E102" s="43">
        <f>E36-E37</f>
        <v>0</v>
      </c>
      <c r="F102" s="43">
        <f>F36-F37</f>
        <v>0</v>
      </c>
      <c r="G102" s="43">
        <f>G36-G37</f>
        <v>0</v>
      </c>
    </row>
    <row r="103" spans="1:7" x14ac:dyDescent="0.25">
      <c r="C103" s="43">
        <f>C38-C39-C40-C41</f>
        <v>0</v>
      </c>
      <c r="D103" s="43">
        <f t="shared" ref="D103:G103" si="1">D38-D39-D40-D41</f>
        <v>0</v>
      </c>
      <c r="E103" s="43">
        <f t="shared" si="1"/>
        <v>0</v>
      </c>
      <c r="F103" s="43">
        <f t="shared" si="1"/>
        <v>0</v>
      </c>
      <c r="G103" s="43">
        <f t="shared" si="1"/>
        <v>0</v>
      </c>
    </row>
    <row r="104" spans="1:7" x14ac:dyDescent="0.25">
      <c r="C104" s="43">
        <f>C42-C43-C44-C45-C46-C47-C48-C49-C50-C51</f>
        <v>0</v>
      </c>
      <c r="D104" s="43">
        <f>D42-D43-D44-D45-D46-D47-D48-D49-D50-D51</f>
        <v>0</v>
      </c>
      <c r="E104" s="43">
        <f>E42-E43-E44-E45-E46-E47-E48-E49-E50-E51</f>
        <v>0</v>
      </c>
      <c r="F104" s="43">
        <f>F42-F43-F44-F45-F46-F47-F48-F49-F50-F51</f>
        <v>0</v>
      </c>
      <c r="G104" s="43">
        <f>G42-G43-G44-G45-G46-G47-G48-G49-G50-G51</f>
        <v>-2.5033950805664063E-6</v>
      </c>
    </row>
    <row r="105" spans="1:7" x14ac:dyDescent="0.25">
      <c r="C105" s="43">
        <f>C52-C53-C54-C55-C56</f>
        <v>0</v>
      </c>
      <c r="D105" s="43">
        <f>D52-D53-D54-D55-D56</f>
        <v>0</v>
      </c>
      <c r="E105" s="43">
        <f>E52-E53-E54-E55-E56</f>
        <v>0</v>
      </c>
      <c r="F105" s="43">
        <f>F52-F53-F54-F55-F56</f>
        <v>0</v>
      </c>
      <c r="G105" s="43">
        <f>G52-G53-G54-G55-G56</f>
        <v>0</v>
      </c>
    </row>
    <row r="106" spans="1:7" x14ac:dyDescent="0.25">
      <c r="C106" s="43">
        <f>C57-C58-C59-C60</f>
        <v>3.3527612686157227E-8</v>
      </c>
      <c r="D106" s="43">
        <f>D57-D58-D59-D60</f>
        <v>3.3527612686157227E-8</v>
      </c>
      <c r="E106" s="43">
        <f>E57-E58-E59-E60</f>
        <v>1.862645149230957E-8</v>
      </c>
      <c r="F106" s="43">
        <f>F57-F58-F59-F60</f>
        <v>0</v>
      </c>
      <c r="G106" s="43">
        <f>G57-G58-G59-G60</f>
        <v>0</v>
      </c>
    </row>
    <row r="107" spans="1:7" x14ac:dyDescent="0.25">
      <c r="C107" s="43">
        <f>C61-C62-C63-C64-C65-C66-C67-C68</f>
        <v>3.0994415283203125E-6</v>
      </c>
      <c r="D107" s="43">
        <f t="shared" ref="D107:F107" si="2">D61-D62-D63-D64-D65-D66-D67-D68</f>
        <v>0</v>
      </c>
      <c r="E107" s="43">
        <f t="shared" si="2"/>
        <v>0</v>
      </c>
      <c r="F107" s="43">
        <f t="shared" si="2"/>
        <v>0</v>
      </c>
      <c r="G107" s="43">
        <f>G61-G62-G63-G64-G65-G66-G67-G68</f>
        <v>0</v>
      </c>
    </row>
    <row r="108" spans="1:7" x14ac:dyDescent="0.25">
      <c r="C108" s="43">
        <f>C69-C70-C71</f>
        <v>1.9371509552001953E-7</v>
      </c>
      <c r="D108" s="43">
        <f>D69-D70-D71</f>
        <v>0</v>
      </c>
      <c r="E108" s="43">
        <f>E69-E70-E71</f>
        <v>0</v>
      </c>
      <c r="F108" s="43">
        <f>F69-F70-F71</f>
        <v>0</v>
      </c>
      <c r="G108" s="43">
        <f>G69-G70-G71</f>
        <v>0</v>
      </c>
    </row>
    <row r="109" spans="1:7" x14ac:dyDescent="0.25">
      <c r="C109" s="43">
        <f>C72-C73-C74-C75-C76-C77-C78</f>
        <v>0</v>
      </c>
      <c r="D109" s="43">
        <f>D72-D73-D74-D75-D76-D77-D78</f>
        <v>0</v>
      </c>
      <c r="E109" s="43">
        <f>E72-E73-E74-E75-E76-E77-E78</f>
        <v>0</v>
      </c>
      <c r="F109" s="43">
        <f>F72-F73-F74-F75-F76-F77-F78</f>
        <v>0</v>
      </c>
      <c r="G109" s="43">
        <f>G72-G73-G74-G75-G76-G77-G78</f>
        <v>-1.0728836059570313E-6</v>
      </c>
    </row>
    <row r="110" spans="1:7" x14ac:dyDescent="0.25">
      <c r="C110" s="43">
        <f>C79-C80-C81-C82-C83-C84</f>
        <v>0</v>
      </c>
      <c r="D110" s="43">
        <f>D79-D80-D81-D82-D83-D84</f>
        <v>0</v>
      </c>
      <c r="E110" s="43">
        <f>E79-E80-E81-E82-E83-E84</f>
        <v>0</v>
      </c>
      <c r="F110" s="43">
        <f>F79-F80-F81-F82-F83-F84</f>
        <v>0</v>
      </c>
      <c r="G110" s="43">
        <f>G79-G80-G81-G82-G83-G84</f>
        <v>0</v>
      </c>
    </row>
    <row r="111" spans="1:7" x14ac:dyDescent="0.25">
      <c r="C111" s="43">
        <f>C85-C86-C87-C88-C89</f>
        <v>0</v>
      </c>
      <c r="D111" s="43">
        <f>D85-D86-D87-D88-D89</f>
        <v>-9.6857547760009766E-8</v>
      </c>
      <c r="E111" s="43">
        <f>E85-E86-E87-E88-E89</f>
        <v>0</v>
      </c>
      <c r="F111" s="43">
        <f>F85-F86-F87-F88-F89</f>
        <v>8.1956386566162109E-8</v>
      </c>
      <c r="G111" s="43">
        <f>G85-G86-G87-G88-G89</f>
        <v>-3.7252902984619141E-8</v>
      </c>
    </row>
    <row r="112" spans="1:7" x14ac:dyDescent="0.25">
      <c r="C112" s="43">
        <f>C90-C91-C92</f>
        <v>0</v>
      </c>
      <c r="D112" s="43">
        <f>D90-D91-D92</f>
        <v>0</v>
      </c>
      <c r="E112" s="43">
        <f>E90-E91-E92</f>
        <v>0</v>
      </c>
      <c r="F112" s="43">
        <f>F90-F91-F92</f>
        <v>0</v>
      </c>
      <c r="G112" s="43">
        <f>G90-G91-G92</f>
        <v>0</v>
      </c>
    </row>
    <row r="113" spans="3:7" x14ac:dyDescent="0.25">
      <c r="C113" s="43">
        <f>C93-C94</f>
        <v>0</v>
      </c>
      <c r="D113" s="43">
        <f>D93-D94</f>
        <v>0</v>
      </c>
      <c r="E113" s="43">
        <f>E93-E94</f>
        <v>0</v>
      </c>
      <c r="F113" s="43">
        <f>F93-F94</f>
        <v>0</v>
      </c>
      <c r="G113" s="43">
        <f>G93-G94</f>
        <v>0</v>
      </c>
    </row>
    <row r="114" spans="3:7" x14ac:dyDescent="0.25">
      <c r="C114" s="43">
        <f>C95-C96-C97-C98</f>
        <v>-4.76837158203125E-7</v>
      </c>
      <c r="D114" s="44">
        <f t="shared" ref="D114:G114" si="3">D95-D96-D97-D98</f>
        <v>-4.76837158203125E-7</v>
      </c>
      <c r="E114" s="44">
        <f t="shared" si="3"/>
        <v>-4.76837158203125E-7</v>
      </c>
      <c r="F114" s="44">
        <f t="shared" si="3"/>
        <v>0</v>
      </c>
      <c r="G114" s="44">
        <f t="shared" si="3"/>
        <v>0</v>
      </c>
    </row>
  </sheetData>
  <mergeCells count="2">
    <mergeCell ref="A1:G1"/>
    <mergeCell ref="A2:G2"/>
  </mergeCells>
  <pageMargins left="0" right="0" top="0.98425196850393704" bottom="0.59055118110236227" header="0" footer="0"/>
  <pageSetup paperSize="9" scale="5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Изменения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Самарина</dc:creator>
  <cp:lastModifiedBy>zhukova.yua</cp:lastModifiedBy>
  <cp:lastPrinted>2026-03-31T11:43:07Z</cp:lastPrinted>
  <dcterms:created xsi:type="dcterms:W3CDTF">2014-03-24T07:39:29Z</dcterms:created>
  <dcterms:modified xsi:type="dcterms:W3CDTF">2026-06-01T10:45:05Z</dcterms:modified>
</cp:coreProperties>
</file>